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date1904="1" showInkAnnotation="0" autoCompressPictures="0"/>
  <mc:AlternateContent xmlns:mc="http://schemas.openxmlformats.org/markup-compatibility/2006">
    <mc:Choice Requires="x15">
      <x15ac:absPath xmlns:x15ac="http://schemas.microsoft.com/office/spreadsheetml/2010/11/ac" url="C:\Users\t.santos\Google Drive\INCI\MC\ADM\Compras\Chamadas Públicas\2021\001_2021 - Auditório\"/>
    </mc:Choice>
  </mc:AlternateContent>
  <xr:revisionPtr revIDLastSave="0" documentId="8_{75AE2D33-F8A3-4A89-8AB8-578D7A0CF3BB}" xr6:coauthVersionLast="36" xr6:coauthVersionMax="36" xr10:uidLastSave="{00000000-0000-0000-0000-000000000000}"/>
  <bookViews>
    <workbookView xWindow="12585" yWindow="135" windowWidth="13185" windowHeight="12225" tabRatio="500" xr2:uid="{00000000-000D-0000-FFFF-FFFF00000000}"/>
  </bookViews>
  <sheets>
    <sheet name="PLANILHA_ORÇAMENTÁRIA" sheetId="1" r:id="rId1"/>
  </sheets>
  <calcPr calcId="191029"/>
  <fileRecoveryPr autoRecover="0"/>
</workbook>
</file>

<file path=xl/calcChain.xml><?xml version="1.0" encoding="utf-8"?>
<calcChain xmlns="http://schemas.openxmlformats.org/spreadsheetml/2006/main">
  <c r="H184" i="1" l="1"/>
  <c r="H186" i="1" s="1"/>
  <c r="H86" i="1" l="1"/>
  <c r="H180" i="1" l="1"/>
  <c r="H130" i="1" l="1"/>
  <c r="H128" i="1"/>
  <c r="H168" i="1"/>
  <c r="H28" i="1" l="1"/>
  <c r="H34" i="1"/>
  <c r="H44" i="1" l="1"/>
  <c r="H23" i="1"/>
  <c r="H38" i="1" l="1"/>
  <c r="H176" i="1"/>
  <c r="H175" i="1"/>
  <c r="H174" i="1"/>
  <c r="H173" i="1"/>
  <c r="H131" i="1"/>
  <c r="H127" i="1"/>
  <c r="H126" i="1"/>
  <c r="H125" i="1"/>
  <c r="H122" i="1"/>
  <c r="H120" i="1"/>
  <c r="H119" i="1"/>
  <c r="H116" i="1"/>
  <c r="H115" i="1"/>
  <c r="H112" i="1"/>
  <c r="H111" i="1"/>
  <c r="H110" i="1"/>
  <c r="H109" i="1"/>
  <c r="H108" i="1"/>
  <c r="H107" i="1"/>
  <c r="H106" i="1"/>
  <c r="H105" i="1"/>
  <c r="H104" i="1"/>
  <c r="H103" i="1"/>
  <c r="H102" i="1"/>
  <c r="H101" i="1"/>
  <c r="H99" i="1"/>
  <c r="H97" i="1"/>
  <c r="H96" i="1"/>
  <c r="H95" i="1"/>
  <c r="H94" i="1"/>
  <c r="H93" i="1"/>
  <c r="H92" i="1"/>
  <c r="H156" i="1"/>
  <c r="H155" i="1"/>
  <c r="H154" i="1"/>
  <c r="H153" i="1"/>
  <c r="H152" i="1"/>
  <c r="H150" i="1"/>
  <c r="H149" i="1"/>
  <c r="H148" i="1"/>
  <c r="H145" i="1"/>
  <c r="H144" i="1"/>
  <c r="H143" i="1"/>
  <c r="H141" i="1"/>
  <c r="H140" i="1"/>
  <c r="H138" i="1"/>
  <c r="H135" i="1"/>
  <c r="H132" i="1" l="1"/>
  <c r="H177" i="1"/>
  <c r="H169" i="1"/>
  <c r="H179" i="1" l="1"/>
  <c r="H159" i="1"/>
  <c r="H136" i="1"/>
  <c r="H137" i="1"/>
  <c r="H157" i="1" l="1"/>
  <c r="H160" i="1"/>
  <c r="H161" i="1"/>
  <c r="H162" i="1"/>
  <c r="H163" i="1"/>
  <c r="H164" i="1"/>
  <c r="H165" i="1"/>
  <c r="H166" i="1"/>
  <c r="H167" i="1"/>
  <c r="H170" i="1" l="1"/>
  <c r="H181" i="1"/>
  <c r="H21" i="1"/>
  <c r="H84" i="1"/>
  <c r="H83" i="1"/>
  <c r="H80" i="1"/>
  <c r="H81" i="1"/>
  <c r="H85" i="1"/>
  <c r="H78" i="1"/>
  <c r="H16" i="1"/>
  <c r="H182" i="1" l="1"/>
  <c r="H66" i="1"/>
  <c r="H19" i="1" l="1"/>
  <c r="H25" i="1" s="1"/>
  <c r="H68" i="1" l="1"/>
  <c r="H63" i="1"/>
  <c r="H57" i="1"/>
  <c r="H73" i="1"/>
  <c r="H72" i="1"/>
  <c r="H60" i="1"/>
  <c r="H62" i="1"/>
  <c r="H79" i="1"/>
  <c r="H82" i="1"/>
  <c r="H33" i="1"/>
  <c r="H32" i="1"/>
  <c r="H35" i="1" s="1"/>
  <c r="H11" i="1"/>
  <c r="H12" i="1"/>
  <c r="H13" i="1"/>
  <c r="H14" i="1"/>
  <c r="H10" i="1"/>
  <c r="H69" i="1"/>
  <c r="H70" i="1"/>
  <c r="H71" i="1"/>
  <c r="H74" i="1"/>
  <c r="H75" i="1"/>
  <c r="H67" i="1"/>
  <c r="H29" i="1"/>
  <c r="H27" i="1"/>
  <c r="H49" i="1"/>
  <c r="H50" i="1"/>
  <c r="H48" i="1"/>
  <c r="H51" i="1" s="1"/>
  <c r="H55" i="1"/>
  <c r="H56" i="1"/>
  <c r="H58" i="1"/>
  <c r="H59" i="1"/>
  <c r="H61" i="1"/>
  <c r="H54" i="1"/>
  <c r="H39" i="1"/>
  <c r="H40" i="1"/>
  <c r="H41" i="1"/>
  <c r="H42" i="1"/>
  <c r="H43" i="1"/>
  <c r="H45" i="1"/>
  <c r="H87" i="1" l="1"/>
  <c r="H30" i="1"/>
  <c r="H17" i="1"/>
  <c r="H188" i="1" s="1"/>
  <c r="H76" i="1"/>
  <c r="H46" i="1"/>
  <c r="H64" i="1"/>
  <c r="G15" i="1" l="1"/>
  <c r="H190" i="1" l="1"/>
  <c r="H15" i="1"/>
</calcChain>
</file>

<file path=xl/sharedStrings.xml><?xml version="1.0" encoding="utf-8"?>
<sst xmlns="http://schemas.openxmlformats.org/spreadsheetml/2006/main" count="342" uniqueCount="209">
  <si>
    <t>ITEM</t>
  </si>
  <si>
    <t>UN.</t>
  </si>
  <si>
    <t>DESCRIÇÃO DOS SERVIÇOS</t>
  </si>
  <si>
    <t>QDE.</t>
  </si>
  <si>
    <t>PREÇOS TOTAIS (R$)</t>
  </si>
  <si>
    <t>m²</t>
  </si>
  <si>
    <r>
      <t xml:space="preserve">
</t>
    </r>
    <r>
      <rPr>
        <b/>
        <sz val="14"/>
        <color theme="1"/>
        <rFont val="Calibri"/>
        <family val="2"/>
        <scheme val="minor"/>
      </rPr>
      <t>PAREDE 03:</t>
    </r>
    <r>
      <rPr>
        <sz val="14"/>
        <color theme="1"/>
        <rFont val="Calibri"/>
        <family val="2"/>
        <scheme val="minor"/>
      </rPr>
      <t xml:space="preserve">
</t>
    </r>
    <r>
      <rPr>
        <b/>
        <sz val="14"/>
        <color theme="1"/>
        <rFont val="Calibri"/>
        <family val="2"/>
        <scheme val="minor"/>
      </rPr>
      <t xml:space="preserve">Dimensão geral aproximada da cortina: </t>
    </r>
    <r>
      <rPr>
        <sz val="14"/>
        <color theme="1"/>
        <rFont val="Calibri"/>
        <family val="2"/>
        <scheme val="minor"/>
      </rPr>
      <t xml:space="preserve">38m com altura total de aproximadamente 17m
</t>
    </r>
    <r>
      <rPr>
        <b/>
        <sz val="14"/>
        <color theme="1"/>
        <rFont val="Calibri"/>
        <family val="2"/>
        <scheme val="minor"/>
      </rPr>
      <t>Área geral aproximada de cortina:</t>
    </r>
    <r>
      <rPr>
        <sz val="14"/>
        <color theme="1"/>
        <rFont val="Calibri"/>
        <family val="2"/>
        <scheme val="minor"/>
      </rPr>
      <t xml:space="preserve"> 1300m² (considerando a cortina drapeada, que utiliza o dobro da metragem total que é de 650m²).
</t>
    </r>
    <r>
      <rPr>
        <b/>
        <sz val="14"/>
        <color theme="1"/>
        <rFont val="Calibri"/>
        <family val="2"/>
        <scheme val="minor"/>
      </rPr>
      <t>Área de forro aproximada do verso da cortina:</t>
    </r>
    <r>
      <rPr>
        <sz val="14"/>
        <color theme="1"/>
        <rFont val="Calibri"/>
        <family val="2"/>
        <scheme val="minor"/>
      </rPr>
      <t xml:space="preserve"> Possui em uma área de aproximadamente 3m, com pé direito de 17m, totalizando 102m² de veludo sintético preto (considerando a cortina drapeada, que utiliza o dobro da metragem total que é de 51m²).
</t>
    </r>
  </si>
  <si>
    <t>1. SERVIÇOS PRELIMINARES</t>
  </si>
  <si>
    <t>CJ</t>
  </si>
  <si>
    <t xml:space="preserve">
2. PAREDES
</t>
  </si>
  <si>
    <t>3. PISO</t>
  </si>
  <si>
    <t>4. FORRO</t>
  </si>
  <si>
    <t>5. PINTURA</t>
  </si>
  <si>
    <t>7. MARCENARIA</t>
  </si>
  <si>
    <t>8. MOBILIÁRIO</t>
  </si>
  <si>
    <t>MUSEU DO CAFÉ</t>
  </si>
  <si>
    <t>TOTAL ITEM 1</t>
  </si>
  <si>
    <t>TOTAL ITEM 2</t>
  </si>
  <si>
    <t>TOTAL ITEM 3</t>
  </si>
  <si>
    <t>TOTAL ITEM 4</t>
  </si>
  <si>
    <t>TOTAL ITEM 5</t>
  </si>
  <si>
    <t>TOTAL ITEM 6</t>
  </si>
  <si>
    <t>TOTAL ITEM 7</t>
  </si>
  <si>
    <t>TOTAL ITEM 8</t>
  </si>
  <si>
    <t>TOTAL ITEM 9</t>
  </si>
  <si>
    <t>TOTAL ITEM 10</t>
  </si>
  <si>
    <t>UNITÁRIO</t>
  </si>
  <si>
    <t>11. CLIMATIZAÇÃO</t>
  </si>
  <si>
    <t>6. PORTAS</t>
  </si>
  <si>
    <t>8.1. CADEIRAS</t>
  </si>
  <si>
    <t>8.2. OUTROS</t>
  </si>
  <si>
    <r>
      <t xml:space="preserve">1.1. Demolição divisórias leves
</t>
    </r>
    <r>
      <rPr>
        <sz val="14"/>
        <rFont val="Calibri"/>
        <family val="2"/>
        <scheme val="minor"/>
      </rPr>
      <t>Deverão ser removidas as divisórias dos banheiros, indicadas em planta.</t>
    </r>
  </si>
  <si>
    <r>
      <t xml:space="preserve">1.2. Demolição de forro de gesso
</t>
    </r>
    <r>
      <rPr>
        <sz val="14"/>
        <rFont val="Calibri"/>
        <family val="2"/>
        <scheme val="minor"/>
      </rPr>
      <t>Deverá ser removido, no foyer, o forro de gesso existente indicadas em planta.</t>
    </r>
    <r>
      <rPr>
        <b/>
        <sz val="14"/>
        <rFont val="Calibri"/>
        <family val="2"/>
        <scheme val="minor"/>
      </rPr>
      <t xml:space="preserve"> </t>
    </r>
  </si>
  <si>
    <r>
      <t xml:space="preserve">1.4. Desmonte luminária
</t>
    </r>
    <r>
      <rPr>
        <sz val="14"/>
        <rFont val="Calibri"/>
        <family val="2"/>
        <scheme val="minor"/>
      </rPr>
      <t>Deverá ser removida a luminária existente da sala de reunião e na recepção indicadas em planta.</t>
    </r>
  </si>
  <si>
    <r>
      <t xml:space="preserve">1.5. Desmonte gabinete
</t>
    </r>
    <r>
      <rPr>
        <sz val="14"/>
        <rFont val="Calibri"/>
        <family val="2"/>
        <scheme val="minor"/>
      </rPr>
      <t>Devera ser removido o gabine do sanitário feminino para adequação da NBR-9050.</t>
    </r>
  </si>
  <si>
    <r>
      <t xml:space="preserve">2.1.1. TIPO 01 - Pé direito de 5,47m 
</t>
    </r>
    <r>
      <rPr>
        <sz val="14"/>
        <color theme="1"/>
        <rFont val="Calibri"/>
        <family val="2"/>
        <scheme val="minor"/>
      </rPr>
      <t>Parede de drywall composta por 4 chapas chapas (ST) de 12,5 mm sendo duas camadas de chapas sobrepostas em cada face com duas linhas de perfis em aço galvanizado independentes, e uma camada de lã de rocha ou de pet entre os perfis conforme especificação do fabricante. Tendo espessura final de 140 mm e resistência ao fogo de 60 minutos, o desempenho acústico desta parede deve ficar entre 53 a 60dB.</t>
    </r>
  </si>
  <si>
    <r>
      <t xml:space="preserve">2.1.2. TIPO 02 - Pé direito de 3,30m 
</t>
    </r>
    <r>
      <rPr>
        <sz val="14"/>
        <color theme="1"/>
        <rFont val="Calibri"/>
        <family val="2"/>
        <scheme val="minor"/>
      </rPr>
      <t>Parede de drywall composta por 4 chapas chapas (ST) de 12,5 mm sendo duas camadas de chapas sobrepostas em cada face com duas linhas de perfis em aço galvanizado independentes, e uma camada de lã de rocha ou de pet entre os perfis conforme especificação do fabricante. Tendo espessura final de 140 mm e resistência ao fogo de 60 minutos, o desempenho acústico desta parede deve ficar entre 53 a 60dB.</t>
    </r>
  </si>
  <si>
    <r>
      <rPr>
        <b/>
        <sz val="14"/>
        <color theme="1"/>
        <rFont val="Calibri"/>
        <family val="2"/>
        <scheme val="minor"/>
      </rPr>
      <t xml:space="preserve">2.1. PAREDE DE GESSO: </t>
    </r>
    <r>
      <rPr>
        <sz val="14"/>
        <color theme="1"/>
        <rFont val="Calibri"/>
        <family val="2"/>
        <scheme val="minor"/>
      </rPr>
      <t xml:space="preserve"> As paredes propostas no projeto devem ser executadas em gesso acartonado referência Drywall Placo ou equivalente, executadas conforme especificações do fabricante com acabamento em massa corrida e fitas teladas para gesso nas juntas. Todas as paredes têm características acústicas e variam conforme o pé direito que devem vedar. Dessa forma as paredes foram divididas em dois tipos:
</t>
    </r>
    <r>
      <rPr>
        <b/>
        <sz val="14"/>
        <color theme="1"/>
        <rFont val="Calibri"/>
        <family val="2"/>
        <scheme val="minor"/>
      </rPr>
      <t xml:space="preserve">OBSERVAÇÃO: </t>
    </r>
    <r>
      <rPr>
        <sz val="14"/>
        <color theme="1"/>
        <rFont val="Calibri"/>
        <family val="2"/>
        <scheme val="minor"/>
      </rPr>
      <t>O piso existente, durante a instalação das paredes de gesso não podem ser danificados (nenhum parafuso poderá ser utilizado para estabilizar a estrutura e nem nenhum tipo de furo poderá ser realizado). Recomendamos, portanto utilizar uma fita de alta aderência entre piso e chapa (REF. Fita adesiva especial Placo).</t>
    </r>
  </si>
  <si>
    <r>
      <t xml:space="preserve">5.1. Recepção:
</t>
    </r>
    <r>
      <rPr>
        <sz val="14"/>
        <color theme="1"/>
        <rFont val="Calibri"/>
        <family val="2"/>
        <scheme val="minor"/>
      </rPr>
      <t>Parede: Tinta acrílica com acabamento fosco completo na mesma cor utilizada no corredor existente. A tinta deve ser de alto desempenho e indicada para uso externo e interno. Quantidade necessária de demãos: Duas ou três demãos com o intervalo de 4 horas com cura final de 12 horas (REF de cor: Tinta acrílica fosca TVT J15 Suvinil – Cinza claro).
Forro: Tinta acrílica com acabamento fosco. A tinta deve ser de alto desempenho e indicada para uso externo e interno. Quantidade necessária de demãos: Duas ou três demãos com o intervalo de 4 horas com cura final de 12 horas (REF de cor: Tinta látex fosca P154 FGCT Suvinil – catálogo 2010 – Cinza chumbo).</t>
    </r>
  </si>
  <si>
    <r>
      <t xml:space="preserve">5.3. Copa
</t>
    </r>
    <r>
      <rPr>
        <sz val="14"/>
        <color theme="1"/>
        <rFont val="Calibri"/>
        <family val="2"/>
        <scheme val="minor"/>
      </rPr>
      <t>Parede: Tinta acrílica com acabamento fosco. A tinta deve ser de alto desempenho e indicada para uso externo e interno. Quantidade necessária de demãos: Duas ou três demãos com o intervalo de 4 horas com cura final de 12 horas (REF de cor: Branco neve fosco – Suvinil – Branco)
Forro: Tinta acrílica com acabamento fosco. A tinta deve ser de alto desempenho e indicada para uso externo e interno. Quantidade necessária de demãos: Duas ou três demãos com o intervalo de 4 horas com cura final de 12 horas (REF de cor: Branco neve fosco – Suvinil – Branco)</t>
    </r>
  </si>
  <si>
    <r>
      <t xml:space="preserve">5.2. Sala de reunião
</t>
    </r>
    <r>
      <rPr>
        <sz val="14"/>
        <color theme="1"/>
        <rFont val="Calibri"/>
        <family val="2"/>
        <scheme val="minor"/>
      </rPr>
      <t>Parede: Tinta acrílica com acabamento fosco completo na mesma cor utilizada no corredor existente. A tinta deve ser de alto desempenho e indicada para uso externo e interno. Quantidade necessária de demãos: Duas ou três demãos com o intervalo de 4 horas com cura final de 12 horas (REF de cor: Tinta acrílica fosca TVT J15 Suvinil – Cinza claro).
Forro: Tinta acrílica com acabamento fosco. A tinta deve ser de alto desempenho e indicada para uso externo e interno. Quantidade necessária de demãos: Duas ou três demãos com o intervalo de 4 horas com cura final de 12 horas (REF de cor: Tinta látex fosca P154 FGCT Suvinil – catálogo 2010 – Cinza chumbo).</t>
    </r>
  </si>
  <si>
    <r>
      <t xml:space="preserve">5.4. Foyer
</t>
    </r>
    <r>
      <rPr>
        <sz val="14"/>
        <color theme="1"/>
        <rFont val="Calibri"/>
        <family val="2"/>
        <scheme val="minor"/>
      </rPr>
      <t>Parede: Tinta acrílica com acabamento fosco completo na mesma cor utilizada no corredor existente. A tinta deve ser de alto desempenho e indicada para uso externo e interno. Quantidade necessária de demãos: Duas ou três demãos com o intervalo de 4 horas com cura final de 12 horas (REF de cor: Tinta acrílica fosca TVT J15 Suvinil – Cinza claro).
Forro: Tinta acrílica com acabamento fosco. A tinta deve ser de alto desempenho e indicada para uso externo e interno. Quantidade necessária de demãos: Duas ou três demãos com o intervalo de 4 horas com cura final de 12 horas (REF de cor: Branco neve fosco – Suvinil – Branco).</t>
    </r>
  </si>
  <si>
    <r>
      <t xml:space="preserve">5.5. Auditório
</t>
    </r>
    <r>
      <rPr>
        <sz val="14"/>
        <color theme="1"/>
        <rFont val="Calibri"/>
        <family val="2"/>
        <scheme val="minor"/>
      </rPr>
      <t>Parede: Tinta acrílica com acabamento fosco completo na mesma cor utilizada no corredor existente. A tinta deve ser de alto desempenho e indicada para uso externo e interno. Quantidade necessária de demãos: Duas ou três demãos com o intervalo de 4 horas com cura final de 12 horas (REF de cor: Tinta acrílica fosca TVT J15 Suvinil – Cinza claro).
OBSERVAÇÃO: Será pintado da mesma cor do forro (REF de cor: Tinta látex fosca P154 FGCT Suvinil – catálogo 2010 – Cinza chumbo) uma faixa de 1,22m de parede abaixo do teto.
Forro: Tinta acrílica com acabamento fosco. A tinta deve ser de alto desempenho e indicada para uso externo e interno. Quantidade necessária de demãos: Duas ou três demãos com o intervalo de 4 horas com cura final de 12 horas (REF de cor: Tinta látex fosca P154 FGCT Suvinil – catálogo 2010 – Cinza chumbo).</t>
    </r>
  </si>
  <si>
    <r>
      <t xml:space="preserve">5.6. House Mix 
</t>
    </r>
    <r>
      <rPr>
        <sz val="14"/>
        <color theme="1"/>
        <rFont val="Calibri"/>
        <family val="2"/>
        <scheme val="minor"/>
      </rPr>
      <t>Parede: Tinta acrílica com acabamento fosco completo na mesma cor utilizada no corredor existente. A tinta deve ser de alto desempenho e indicada para uso externo e interno. Quantidade necessária de demãos: Duas ou três demãos com o intervalo de 4 horas com cura final de 12 horas (REF de cor: Tinta acrílica fosca TVT J15 Suvinil – Cinza claro).
Forro: Tinta acrílica com acabamento fosco. A tinta deve ser de alto desempenho e indicada para uso externo e interno. Quantidade necessária de demãos: Duas ou três demãos com o intervalo de 4 horas com cura final de 12 horas (REF de cor: Tinta látex fosca P154 FGCT Suvinil – catálogo 2010 – Cinza chumbo).</t>
    </r>
  </si>
  <si>
    <r>
      <t xml:space="preserve">5.7. Sanitários
</t>
    </r>
    <r>
      <rPr>
        <sz val="14"/>
        <color theme="1"/>
        <rFont val="Calibri"/>
        <family val="2"/>
        <scheme val="minor"/>
      </rPr>
      <t>Parede: Tinta acrílica com acabamento fosco. A tinta deve ser de alto desempenho e indicada para uso externo e interno. Quantidade necessária de demãos: Duas ou três demãos com o intervalo de 4 horas com cura final de 12 horas (REF de cor: Branco neve fosco – Suvinil – Branco)
Forro: Tinta acrílica com acabamento fosco. A tinta deve ser de alto desempenho e indicada para uso externo e interno. Quantidade necessária de demãos: Duas ou três demãos com o intervalo de 4 horas com cura final de 12 horas (REF de cor: Branco neve fosco – Suvinil – Branco)</t>
    </r>
  </si>
  <si>
    <r>
      <t xml:space="preserve">6.2. Porta venezianada </t>
    </r>
    <r>
      <rPr>
        <sz val="14"/>
        <color theme="1"/>
        <rFont val="Calibri"/>
        <family val="2"/>
        <scheme val="minor"/>
      </rPr>
      <t>de acesso a house mix, folha única em madeira semi-oca nas dimensões 0,90 x 2,10m.
LOCAL: House mix</t>
    </r>
  </si>
  <si>
    <r>
      <t xml:space="preserve">7.10. Bancada foyer
</t>
    </r>
    <r>
      <rPr>
        <sz val="14"/>
        <color theme="1"/>
        <rFont val="Calibri"/>
        <family val="2"/>
        <scheme val="minor"/>
      </rPr>
      <t>Bancada com tampo de MDF de 20cm revestido com laminado na cor PP-55 Manganes TX (conforme catálogo Pertech 2013) fixado em uma das extremidades em uma armário com porta de abrir simples de largura de 0,50m e por um pé na outra extremidade. A bancada possui 0,90m de altura, 2,65m de largura e 0,45cm de profundidade.
A bancada deverá prever sapatas niveladoras.</t>
    </r>
  </si>
  <si>
    <r>
      <rPr>
        <b/>
        <sz val="14"/>
        <color theme="1"/>
        <rFont val="Calibri"/>
        <family val="2"/>
        <scheme val="minor"/>
      </rPr>
      <t>8.1.1. Conjunto de cadeiras para auditório com</t>
    </r>
    <r>
      <rPr>
        <b/>
        <u/>
        <sz val="14"/>
        <color theme="1"/>
        <rFont val="Calibri"/>
        <family val="2"/>
        <scheme val="minor"/>
      </rPr>
      <t xml:space="preserve"> dois lugares </t>
    </r>
    <r>
      <rPr>
        <b/>
        <sz val="14"/>
        <color theme="1"/>
        <rFont val="Calibri"/>
        <family val="2"/>
        <scheme val="minor"/>
      </rPr>
      <t xml:space="preserve">
</t>
    </r>
    <r>
      <rPr>
        <sz val="14"/>
        <color theme="1"/>
        <rFont val="Calibri"/>
        <family val="2"/>
        <scheme val="minor"/>
      </rPr>
      <t>Cadeiras do tipo longarina com estrutura cromada e braço Z intercalado. O revestimento deverá ser em vinil na cor vermelha - 130. Prever a fixação no tablado de 3 conjuntos (REF. de cadeira e cor: Linha Slim Cavaletti).</t>
    </r>
    <r>
      <rPr>
        <b/>
        <sz val="14"/>
        <color theme="1"/>
        <rFont val="Calibri"/>
        <family val="2"/>
        <scheme val="minor"/>
      </rPr>
      <t xml:space="preserve">
</t>
    </r>
    <r>
      <rPr>
        <sz val="14"/>
        <color theme="1"/>
        <rFont val="Calibri"/>
        <family val="2"/>
        <scheme val="minor"/>
      </rPr>
      <t>LOCAL: Público auditório</t>
    </r>
  </si>
  <si>
    <r>
      <rPr>
        <b/>
        <sz val="14"/>
        <color theme="1"/>
        <rFont val="Calibri"/>
        <family val="2"/>
        <scheme val="minor"/>
      </rPr>
      <t>8.1.2. Conjunto de cadeiras para auditório com</t>
    </r>
    <r>
      <rPr>
        <b/>
        <u/>
        <sz val="14"/>
        <color theme="1"/>
        <rFont val="Calibri"/>
        <family val="2"/>
        <scheme val="minor"/>
      </rPr>
      <t xml:space="preserve"> quatro lugares </t>
    </r>
    <r>
      <rPr>
        <b/>
        <sz val="14"/>
        <color theme="1"/>
        <rFont val="Calibri"/>
        <family val="2"/>
        <scheme val="minor"/>
      </rPr>
      <t xml:space="preserve">
</t>
    </r>
    <r>
      <rPr>
        <sz val="14"/>
        <color theme="1"/>
        <rFont val="Calibri"/>
        <family val="2"/>
        <scheme val="minor"/>
      </rPr>
      <t>Cadeiras do tipo longarina com estrutura cromada e braço Z intercalado. O revestimento deverá ser em vinil na cor vermelha - 130. Prever a fixação no tablado de 3 conjuntos (REF. de cadeira e cor: Linha Slim Cavaletti).</t>
    </r>
    <r>
      <rPr>
        <sz val="14"/>
        <color theme="1"/>
        <rFont val="Calibri"/>
        <family val="2"/>
        <scheme val="minor"/>
      </rPr>
      <t xml:space="preserve">
LOCAL: Público auditório</t>
    </r>
  </si>
  <si>
    <r>
      <rPr>
        <b/>
        <sz val="14"/>
        <color theme="1"/>
        <rFont val="Calibri"/>
        <family val="2"/>
        <scheme val="minor"/>
      </rPr>
      <t>8.1.3. Conjunto de cadeiras para auditório com</t>
    </r>
    <r>
      <rPr>
        <b/>
        <u/>
        <sz val="14"/>
        <color theme="1"/>
        <rFont val="Calibri"/>
        <family val="2"/>
        <scheme val="minor"/>
      </rPr>
      <t xml:space="preserve"> cinco lugares </t>
    </r>
    <r>
      <rPr>
        <b/>
        <sz val="14"/>
        <color theme="1"/>
        <rFont val="Calibri"/>
        <family val="2"/>
        <scheme val="minor"/>
      </rPr>
      <t xml:space="preserve">
</t>
    </r>
    <r>
      <rPr>
        <sz val="14"/>
        <color theme="1"/>
        <rFont val="Calibri"/>
        <family val="2"/>
        <scheme val="minor"/>
      </rPr>
      <t>Cadeiras do tipo longarina com estrutura cromada e braço Z intercalado. O revestimento deverá ser em vinil na cor vermelha – 130 (REF. de cadeira e cor: Linha Slim Cavaletti).</t>
    </r>
    <r>
      <rPr>
        <b/>
        <sz val="14"/>
        <color theme="1"/>
        <rFont val="Calibri"/>
        <family val="2"/>
        <scheme val="minor"/>
      </rPr>
      <t xml:space="preserve">
</t>
    </r>
    <r>
      <rPr>
        <sz val="14"/>
        <color theme="1"/>
        <rFont val="Calibri"/>
        <family val="2"/>
        <scheme val="minor"/>
      </rPr>
      <t>LOCAL: Público auditório</t>
    </r>
  </si>
  <si>
    <r>
      <rPr>
        <b/>
        <sz val="14"/>
        <color theme="1"/>
        <rFont val="Calibri"/>
        <family val="2"/>
        <scheme val="minor"/>
      </rPr>
      <t xml:space="preserve">8.1.5. Cadeira para escritório com rodízio 
</t>
    </r>
    <r>
      <rPr>
        <sz val="14"/>
        <color theme="1"/>
        <rFont val="Calibri"/>
        <family val="2"/>
        <scheme val="minor"/>
      </rPr>
      <t>Cadeira executiva com estrutura cromada e braço Z. O revestimento deverá ser em vinil na cor vermelha – 130 ou verde oliva - 191 (REF. de cadeira e cor: Linha Slim Cavaletti).
LOCAL: Palestrantes e House Mix</t>
    </r>
  </si>
  <si>
    <r>
      <rPr>
        <b/>
        <sz val="14"/>
        <color theme="1"/>
        <rFont val="Calibri"/>
        <family val="2"/>
        <scheme val="minor"/>
      </rPr>
      <t xml:space="preserve">8.2.1. Poltronas 
</t>
    </r>
    <r>
      <rPr>
        <sz val="14"/>
        <color theme="1"/>
        <rFont val="Calibri"/>
        <family val="2"/>
        <scheme val="minor"/>
      </rPr>
      <t>Poltrona com estrutura em eucalipto tingido e envernizado. Assento e encosto estofados. Altura do piso ao assento: 38cm, altura dos pés: 56cm e largura do braço: 6,50cm (REF. Poltrona Rica - Oppa).
LOCAL: Recepção</t>
    </r>
  </si>
  <si>
    <r>
      <rPr>
        <b/>
        <sz val="14"/>
        <color theme="1"/>
        <rFont val="Calibri"/>
        <family val="2"/>
        <scheme val="minor"/>
      </rPr>
      <t xml:space="preserve">8.2.3. Mesa lateral
</t>
    </r>
    <r>
      <rPr>
        <sz val="14"/>
        <color theme="1"/>
        <rFont val="Calibri"/>
        <family val="2"/>
        <scheme val="minor"/>
      </rPr>
      <t>Mesa com tampo largo feito em MDF laminado com madeira natural esmaltada cor amêndoa e pés em madeira maciça de eucalipto. Altura: 34cm, largura: 80cm e profundidade 80cm. (REF. Mesa de centro Dotta - Oppa).
LOCAL: Recepção</t>
    </r>
  </si>
  <si>
    <r>
      <rPr>
        <b/>
        <sz val="14"/>
        <color theme="1"/>
        <rFont val="Calibri"/>
        <family val="2"/>
        <scheme val="minor"/>
      </rPr>
      <t xml:space="preserve">8.2.2. Tapete circular
</t>
    </r>
    <r>
      <rPr>
        <sz val="14"/>
        <color theme="1"/>
        <rFont val="Calibri"/>
        <family val="2"/>
        <scheme val="minor"/>
      </rPr>
      <t>Tapete composto de polipropileno preto com altura de pelo de 3cm com diâmetro total de 1m (REF. Etna)
LOCAL: Recepção</t>
    </r>
  </si>
  <si>
    <r>
      <t xml:space="preserve">8.2.4. Puffs
</t>
    </r>
    <r>
      <rPr>
        <sz val="14"/>
        <color theme="1"/>
        <rFont val="Calibri"/>
        <family val="2"/>
        <scheme val="minor"/>
      </rPr>
      <t>Puff estruturado em madeira revestido com courino preto ou verde musgo. Altura 43cm, largura: 37cm e profundidade 37cm (REF. Puff Yoko – Homedock).
LOCAL: Foyer</t>
    </r>
  </si>
  <si>
    <r>
      <rPr>
        <b/>
        <sz val="14"/>
        <color theme="1"/>
        <rFont val="Calibri"/>
        <family val="2"/>
        <scheme val="minor"/>
      </rPr>
      <t xml:space="preserve">8.2.5. Armários
</t>
    </r>
    <r>
      <rPr>
        <sz val="14"/>
        <color theme="1"/>
        <rFont val="Calibri"/>
        <family val="2"/>
        <scheme val="minor"/>
      </rPr>
      <t>Armário alto com duas portas confeccionado em chapa de aço 24 (0,60mm), sem parafusos, rebites ou soldas aparentes nas faces frontal, lateral e superior do armário. Possui tratamento químico da chapa, fosfatizante e antiferruginoso. Pintura eletrostática pó com camada mínima de 70 micras. Contém 04 (quatro) prateleiras planas confeccionada em chapa de aço (REF. Armário alto com prateleira – Biccateca). Dimensões (LAP): 80cm x 197cm x 43cm. 
LOCAL: House Mix e copa</t>
    </r>
  </si>
  <si>
    <t>9.2. Itens de acessibilidade</t>
  </si>
  <si>
    <r>
      <t xml:space="preserve">9.2.3. Puxador horizontal – portas de acesso ao banheiro.
</t>
    </r>
    <r>
      <rPr>
        <sz val="14"/>
        <color theme="1"/>
        <rFont val="Calibri"/>
        <family val="2"/>
        <scheme val="minor"/>
      </rPr>
      <t>As portas de sanitários devem ter, no lado oposto ao lado da abertura da porta, um puxador horizontal em aço inox, associado à maçaneta. Deve estar localizado a uma distância de 0,10 m do eixo da porta (dobradiça) e possuir comprimento mínimo de 0,40 m, com diâmetro variando de 35 mm a 25 mm, instalado a 0,90 m do piso. As barras de apoio são necessárias para garantir o uso com egurança e autonomia das pessoas com defciência ou mobilidade reduzida e deverão seguir rigorosamente a NBR 9050</t>
    </r>
  </si>
  <si>
    <r>
      <t xml:space="preserve">9.4. Tela de projeção
</t>
    </r>
    <r>
      <rPr>
        <sz val="14"/>
        <color theme="1"/>
        <rFont val="Calibri"/>
        <family val="2"/>
        <scheme val="minor"/>
      </rPr>
      <t>Placa de gesso acartonado. masseado, lixado e pintado para tela de projeção. Verificar medidas in loco.</t>
    </r>
  </si>
  <si>
    <t>10. ILUMINAÇÃO</t>
  </si>
  <si>
    <t>TOTAL ITEM 11</t>
  </si>
  <si>
    <t>TOTAL ITEM 12</t>
  </si>
  <si>
    <t>TOTAL ITEM 13</t>
  </si>
  <si>
    <r>
      <t xml:space="preserve">7.9. Bancada copa
</t>
    </r>
    <r>
      <rPr>
        <sz val="14"/>
        <color theme="1"/>
        <rFont val="Calibri"/>
        <family val="2"/>
        <scheme val="minor"/>
      </rPr>
      <t>Bancada com 1,50m de comprimento com armário lateral em uma de suas extremidades e fixação direta em uma estante de 1m de largura.
O armário, estruturado em MDF de 15mm tem largura interna de 0,80m com duas portas de abrir com cavas superiores.. O vão entre bancada e estante servirá para abrigar um frigobar.
A estante que sustenta a bancada na outra extremidade, tem altura total de 1,75m com quatro divisórias de MDF 20mm fixadas em sua lateral. Todo o móvel deverá ser revestido em laminado na cor PP-55 Manganes TX (conforme catálogo Pertech 2013). O conjunto possui completo altura de 1,75m da estante, 0,80m a bancada, 2,50m de largura e 0,40m de profundidade. A bancada deverá prever sapatas niveladoras.</t>
    </r>
  </si>
  <si>
    <r>
      <t xml:space="preserve">9.2.4. Torneira
</t>
    </r>
    <r>
      <rPr>
        <sz val="14"/>
        <color theme="1"/>
        <rFont val="Calibri"/>
        <family val="2"/>
        <scheme val="minor"/>
      </rPr>
      <t>Para a adequação dos sanitários existentes, deverão ser previstas a troca das torneiras existente por uma torneira tipo alavanca de pressão rigorosamente a NBR 9050 (REF. Deca 1173.C.CONF)</t>
    </r>
  </si>
  <si>
    <r>
      <t xml:space="preserve">7.4. Rampa de acesso ao palco:
</t>
    </r>
    <r>
      <rPr>
        <sz val="14"/>
        <color theme="1"/>
        <rFont val="Calibri"/>
        <family val="2"/>
        <scheme val="minor"/>
      </rPr>
      <t>A rampa será estruturado em madeira maciça do tipo eucalipto e chapeado com MDF cru revestido de carpete (item 3.3 do memorial), nas dimensões de 1,10x1,50m (LxC)</t>
    </r>
  </si>
  <si>
    <t>14. COMUNICAÇÃO VISUAL</t>
  </si>
  <si>
    <t>12.1. TV 55" Smart (REF. LG/Samsung)</t>
  </si>
  <si>
    <t>12.3. Notebook i5 4gb (REF. Lenovo/HP/Dell)</t>
  </si>
  <si>
    <t>12.4. Microfone Gooseneck (REF. Shure)</t>
  </si>
  <si>
    <t>12.5. Câmera Full HD (REF. Nikon/Canon)</t>
  </si>
  <si>
    <t>12.6. Tripé para câmera (REF. TCP)</t>
  </si>
  <si>
    <t>12.2. Projetor curta distância com projeção 16:9 a 156cm da parede e altura de 380cm do piso (REF. Optoma)</t>
  </si>
  <si>
    <t>m</t>
  </si>
  <si>
    <t>cj</t>
  </si>
  <si>
    <t>Eletrodutos de PVC rigido rosqueável com todas conexões, luvas, caixas e acessórios, completos, diversos, etc. operantes e instalados da marca Tigre ou Amanco com pintura cinza claro ou cor conforme especificação de arquitetura como seguem:</t>
  </si>
  <si>
    <t>Cabos elétricos múltiplos tipo PP com todas as conexões, diversos, etc., instalados completos da marca Prysmian, Siemens como seguem:</t>
  </si>
  <si>
    <t>10.1.1. Revisão e limpeza Luminária fluorescente existente House mix.</t>
  </si>
  <si>
    <t>10.1.3. Luminária Spot branco de embutir em forro de gesso com 2 lâmpadas Led de 9W - Bivolt.</t>
  </si>
  <si>
    <t>10.1.4. Luminária caixa pendente  com 2 lâmpadas Led de 9W - Bivolt.</t>
  </si>
  <si>
    <t>10.1.5. Aplicação de fita de Led em sanca do Foyer de 9W -  com fonte 12 Vcc-220V.</t>
  </si>
  <si>
    <t>10.1.6. Aplicação de fita de Led em lustre da sala de reuniões em disposição dupla de 9W -  com fonte 12 Vcc-220V.</t>
  </si>
  <si>
    <t>10.2.1. Revisão, limpeza, adequação, reorganização de circuitos e instalação de novas etiquetas de designação, instalação completa de DR na geral e mini disjuntores do quadro elétrico existente no 2° andar na sala do Foyer designado QLF-22, completo e instalado conforme folha EL-03/03.</t>
  </si>
  <si>
    <t>10.2. ADEQUAÇÃO DE QUADROS ELÉTRICOS</t>
  </si>
  <si>
    <t>10.1. LUMINÁRIAS</t>
  </si>
  <si>
    <t>10.3. APARELHOS E CAIXAS</t>
  </si>
  <si>
    <t>10.3.1. Caixa para drywall de 4x4 fabricação Tramontina ou Tigre.</t>
  </si>
  <si>
    <t>10.3.2. Caixa para drywall de 4x2 fabricação Tramontina ou Tigre.</t>
  </si>
  <si>
    <t>10.3.3. Interruptor bipolar em placa 4x2 fabricação  legrand pialplus.</t>
  </si>
  <si>
    <t>10.3.4. 1 Interruptor bipolar em placa 4x4 fabricação  legrand pialplus.</t>
  </si>
  <si>
    <t>10.3.5. 2 Interruptores bipolar em placa 4x4 fabricação  legrand pialplus.</t>
  </si>
  <si>
    <t>10.3.6. 2 tomadas 2P+T 10A em placa 4x4 fabricação  legrand pialplus.</t>
  </si>
  <si>
    <t>10.3.7. 1 tomada 2P+T 10A em placa 4x4 fabricação  legrand pialplus.</t>
  </si>
  <si>
    <t>10.3.8. 1 Dimmer 300W - 220V em placa 4x4 fabricação  legrand pialplus.</t>
  </si>
  <si>
    <t>10.3.9. Tampa cega placa 4x2 fabricação  legrand pialplus.</t>
  </si>
  <si>
    <t>10.3.10. Tampa cega placa 4x4 fabricação  legrand pialplus.</t>
  </si>
  <si>
    <t>10.3.11. Condulet 4x4 alumínio fundido de 1 polegada com 2 tomadas 2P+T 10 legrand pialplus.</t>
  </si>
  <si>
    <t>10.3.12. Condulet 4x2 alumínio fundido de 3/4 polegada com tomada 2P+T 10 legrand pialplus.</t>
  </si>
  <si>
    <t>10.4. ELETRODUTOS</t>
  </si>
  <si>
    <t>10.4. Eletrodutos de PVC rigido rosqueável com todas conexões, luvas, caixas e acessórios, completos, diversos, etc. operantes e instalados da marca Tigre ou Amanco com pintura cinza claro ou cor conforme especificação de arquitetura como seguem:</t>
  </si>
  <si>
    <t>10.4.1. Eletroduto de 3/4 de polegada.</t>
  </si>
  <si>
    <t>10.4.2. Eletroduto de 1 polegada.</t>
  </si>
  <si>
    <t>10.5. CABOS ELÉTRICOS</t>
  </si>
  <si>
    <t>10.5. Cabos elétricos unipolares tipo superflex com todas as conexões, diversos, etc., instalados completos da marca Prysmian, Siemens como seguem:</t>
  </si>
  <si>
    <t>10.5.1. Cabos 750V classe 5 superflex - unipolar de #2,5 mm2.</t>
  </si>
  <si>
    <t>10.5.2. Cabos 750V classe 5 superflex - unipolar de #4,0 mm2.</t>
  </si>
  <si>
    <t>10.5.3. Cabos elétricos múltiplos tipo PP com todas as conexões, diversos, etc., instalados completos da marca Prysmian, Siemens como seguem:</t>
  </si>
  <si>
    <t>10.5.3. Cabos Afitox classe 5 superflex - múltiplo de 3x#2,5 mm2.</t>
  </si>
  <si>
    <t>10.6. PERFILADOS E VARAS CÊNICAS DE LUZ</t>
  </si>
  <si>
    <t>10.6. Perfilado galvanizado eletrolítico com pintura preta, perfurado do tipo reforçado sem tampa com todas conexões, fixações, pedudurais, cantoneiras, gancchos, emendas luvas, diversos, etc., completos e  operantes e instalados da marca Mopa, Thomeu com pintura preta ou cor conforme especificação de arquitetura como seguem:</t>
  </si>
  <si>
    <t>10.6.1. Para distribuição de enfiações de 38x38 mm.</t>
  </si>
  <si>
    <t>10.6.2. Para vara de palco de 38x38 mm.</t>
  </si>
  <si>
    <t>10.6.3. Para varas da recepção de 38x38 mm.</t>
  </si>
  <si>
    <t>10.6.4. Para estrutura do lustre da sala de reunião de 38x38 mm.</t>
  </si>
  <si>
    <t>13.1. INSTALAÇÕES DE SEGURANÇA DE COMBATE A INCÊNDIO</t>
  </si>
  <si>
    <t>13.1.1. Extintor de CO2 de 6.0 Kg com suporte de piso e sinalizações de piso e parede dos mesmos tipos usados no edifício.</t>
  </si>
  <si>
    <t>13.1.2. Setas de saída fixadas as paredes dos mesmos tipos usados no edifício.</t>
  </si>
  <si>
    <t>13.1.3. Luminária de emergencia de 30 leds com seta de saída verde fab. Gevi Gamma - Bivolt.</t>
  </si>
  <si>
    <t>13.1.4. Luminária de emergencia de 30 leds fab. Gevi Gamma - Bivolt.</t>
  </si>
  <si>
    <r>
      <rPr>
        <b/>
        <sz val="14"/>
        <color theme="1"/>
        <rFont val="Calibri"/>
        <family val="2"/>
        <scheme val="minor"/>
      </rPr>
      <t>14.2. Letra caixa</t>
    </r>
    <r>
      <rPr>
        <sz val="14"/>
        <color theme="1"/>
        <rFont val="Calibri"/>
        <family val="2"/>
        <scheme val="minor"/>
      </rPr>
      <t xml:space="preserve">
Logotipo em letra caixa de metal 80 x 1,20m com pintura automotiva, fixada na parede com parafusos/buchas
LOCAL: Auditório e foyer</t>
    </r>
  </si>
  <si>
    <r>
      <rPr>
        <b/>
        <sz val="14"/>
        <color theme="1"/>
        <rFont val="Calibri"/>
        <family val="2"/>
        <scheme val="minor"/>
      </rPr>
      <t xml:space="preserve">14.1. Adesivação </t>
    </r>
    <r>
      <rPr>
        <sz val="14"/>
        <color theme="1"/>
        <rFont val="Calibri"/>
        <family val="2"/>
        <scheme val="minor"/>
      </rPr>
      <t xml:space="preserve">
Adesivo em vinil de recorte 4,90 x 0,80m (CxA)
LOCAL: Auditório</t>
    </r>
  </si>
  <si>
    <t>11.2. DIVERSOS</t>
  </si>
  <si>
    <t>11.2.1. Redes novas com interligações em PVC marrom de 20 e 25 mm2 com pintura preta instalado aparente e em paredes.</t>
  </si>
  <si>
    <t>11.3. ADEQUAÇÃO QUADROS ELÉTRICOS</t>
  </si>
  <si>
    <t>11.3.1. Instalar mini disjuntor padrão existente 3P-25A no quadro QDF-37 do 3° andar.</t>
  </si>
  <si>
    <t>11.3.2. Instalar mini disjuntor padrão existente 3P-25A no quadro QDF-36 do 3° andar.</t>
  </si>
  <si>
    <t>11.3.3. Instalar mini disjuntor padrão existente 2P-25A no quadro QDF-35 do 3° andar.</t>
  </si>
  <si>
    <t>11.2.2.Redes frigorígenas e elétricas entre evaporadora e condensadora para os 6 Splits listados com carga de gás.</t>
  </si>
  <si>
    <t>11.1.1. Aparelho Split de 9.000 Btus/hora – Tipo Ar-Condicionado Split Inverter LG Libero E+ Frio 9.000 BTUs - 220V.</t>
  </si>
  <si>
    <t>11.1.2. Aparelhos Split de 22.000 Btus/hora – Tipo Ar Condicionado Split Inverter LG Libero E+ 22.000 BTUs Quente/Frio 220V.</t>
  </si>
  <si>
    <t>11.1.3. Aparelho Split de 36.000 Btus/hora – Tipo Ar Condicionado Split Teto 36.000 Btu/s Frio 220v LG Inverter AVNQ36GM1A0.</t>
  </si>
  <si>
    <t>11.1.4. Aparelhos Split de 48.000 Btus/hora – Tipo Ar Condicionado Split Piso Teto Elgin Eco 48000 Btu/H Frio 220V Trifásico.</t>
  </si>
  <si>
    <t>11.1. Aparelhos de ar condicionado tipo Split Inverter completos com Condensadoras, evaporadoras, redes frigorígenas, drenos,  inteligações elétricas, suportes de piso e/ou parede completas, com balanceamento e controle remoto, funcionando como seguem:</t>
  </si>
  <si>
    <t>11.4. INSTALAÇÕES ELÉTRICAS PARA LIGAR APARELHOS DE AR CONDICIONADO</t>
  </si>
  <si>
    <t>11.4.1. Eletroduto de 3/4 de polegada.</t>
  </si>
  <si>
    <t>11.4.2. Eletroduto de 1  polegada.</t>
  </si>
  <si>
    <t>11.4.3. Eletroduto de 1.1/2  polegada.</t>
  </si>
  <si>
    <t>11.4.4. Cabos Afitox classe 5 superflex - múltiplo de 3x#2,5 mm2.</t>
  </si>
  <si>
    <t>11.4.5. Cabos Afitox classe 5 superflex - múltiplo de 4x#2,5 mm2.</t>
  </si>
  <si>
    <t>11.4.6. Cabos Afitox classe 5 superflex - múltiplo de 3x#4,5 mm2.</t>
  </si>
  <si>
    <t>11.4.7. Condulet 4x4 alumínio fundido de 1 polegada com tampa com furo central e prensa cabos.</t>
  </si>
  <si>
    <t>11.4.8. Furos com máquina rotativa em alvenaria ou concreto para parede ou laje de 1.1/2"~2" x 40 a 50 cm de espessura.</t>
  </si>
  <si>
    <t>10.1.2. Spot regulável com lâmpada Par de 75W - 220V.</t>
  </si>
  <si>
    <t>10.1. Luminárias diversas, completas e instaladas de embutir em forro, pendentes e fita de Leds instalados em lustres, completas com as respectivas lâmpadas, suportes e acessórios, entregues completas e operantes como seguem:</t>
  </si>
  <si>
    <r>
      <t xml:space="preserve">5.8. Portas e Janelas existentes no espaço
</t>
    </r>
    <r>
      <rPr>
        <sz val="14"/>
        <color theme="1"/>
        <rFont val="Calibri"/>
        <family val="2"/>
        <scheme val="minor"/>
      </rPr>
      <t>Tinta Esmalte à base d’água na cor branco gelo (REF de cor: Branco gelo – Suvinil). Pintar todas as portas e janelas existentes do salão, recepção, sala de reunião e copa.</t>
    </r>
  </si>
  <si>
    <r>
      <t xml:space="preserve">2.2. PAREDES EM MDF: </t>
    </r>
    <r>
      <rPr>
        <sz val="14"/>
        <color theme="1"/>
        <rFont val="Calibri"/>
        <family val="2"/>
        <scheme val="minor"/>
      </rPr>
      <t>As paredes nas laterais do palco serão estruturais para a aplicação de painel de mdf ignífugo com face lisa, tipo Nexacustic (item 2.3 do presente memorial), serão realizadas em estrutura e chapas de MDF. Todas as paredes construídas, sem exceção, devem estar rigorosamente no prumo e com alinhamento preciso. As arestas devem estar a 90 graus e íntegras, sem quebras. Os encontros entre as chapas de revestimento não devem revelar as juntas ou trincas em nenhum caso.</t>
    </r>
  </si>
  <si>
    <r>
      <t xml:space="preserve">3.1. Piso de madeira: 
</t>
    </r>
    <r>
      <rPr>
        <sz val="14"/>
        <color theme="1"/>
        <rFont val="Calibri"/>
        <family val="2"/>
        <scheme val="minor"/>
      </rPr>
      <t>O restauro do piso de madeira deverá ser total e precede a colocação de qualquer parede/tablado. Será necessário inicialmente o lixamento e calafetação do piso. Em seguida aplicação de uma resina obrigatoriamente com base de água (REF. Bona ou de preferência Bona HD) com acabamento semi-fosco para ambiente de alta circulação. A aplicação se dará em três demãos, com intervalo de 8 horas entre cada e lixamento após cada demão.</t>
    </r>
  </si>
  <si>
    <r>
      <t xml:space="preserve">3.2. Rodapé em madeira:
</t>
    </r>
    <r>
      <rPr>
        <sz val="14"/>
        <color theme="1"/>
        <rFont val="Calibri"/>
        <family val="2"/>
        <scheme val="minor"/>
      </rPr>
      <t>Deverá ser colocado rodapé de madeira, de altura 15cm, onde for necessário para completar todo o perímetro do auditório, da house mix e do foyer, tendo como base o rodapé existente. Os rodapés de madeira deverão ser lixados e em seguida, deverão ser dadas tantas demãos de seladora quantas forem necessárias (mínimo duas demãos) e pintura com tinta na cor branco gelo esmalte à base de água (REF. Suvinil) para uma perfeita cobertura.</t>
    </r>
  </si>
  <si>
    <r>
      <t>3.3. Carpete nylon 6mm (50 m²):</t>
    </r>
    <r>
      <rPr>
        <sz val="14"/>
        <color theme="1"/>
        <rFont val="Calibri"/>
        <family val="2"/>
        <scheme val="minor"/>
      </rPr>
      <t xml:space="preserve">  
Instalação de carpete em placas para alto trêfego, fabricado com fio SDN, inerte em relação a proliferação de ácaros, fungos e outros micro-organismos, além de propriedade de isolamento térmico e acústico (REF. Mistral, Cor 006 – Ash, Beaulieu). Espessura do pelo 3,5mm e espessura total 6mm e placas de 50x50cm.</t>
    </r>
  </si>
  <si>
    <r>
      <t xml:space="preserve">4.1.  Forro de gesso foyer
</t>
    </r>
    <r>
      <rPr>
        <sz val="14"/>
        <color theme="1"/>
        <rFont val="Calibri"/>
        <family val="2"/>
        <scheme val="minor"/>
      </rPr>
      <t>Na área destinada ao foyer, após a remoção do forro existente (item 1.2 do presente memorial), será construído um novo forro de gesso em placas de 1200x2400mm com perfil F530, fixadas diretamente na laje por tirantes metálicos. O forro resultará em um P.D. final de 3,20m conforme detalhado em projeto (REF. Forro Placostil)
O forro deverá ter acabamento uniforme e na parede de acesso ao auditório e na parede em frente à porta de acesso ao foyer será realizada uma sanca de gesso distando 5cm da parede com iluminação em fita led embutida, nas demais laterais será feito somente um bit. Essas alturas, bem como todas as demais dimensões dos espaços pré-existentes deverão ser conferidas no local.</t>
    </r>
  </si>
  <si>
    <r>
      <t xml:space="preserve">6.1. Porta de acesso ao auditório </t>
    </r>
    <r>
      <rPr>
        <sz val="14"/>
        <color theme="1"/>
        <rFont val="Calibri"/>
        <family val="2"/>
        <scheme val="minor"/>
      </rPr>
      <t>em madeira compensada com dimensão vão luz de 1,40 x 2,10m com duas folhas de 0,70m em madeira. A porta deverá prever barra de anti-pânico segundo normas de segurança.
LOCAL: Auditório</t>
    </r>
  </si>
  <si>
    <r>
      <t xml:space="preserve">6.3. Porta de acesso aos sanitários </t>
    </r>
    <r>
      <rPr>
        <sz val="14"/>
        <color theme="1"/>
        <rFont val="Calibri"/>
        <family val="2"/>
        <scheme val="minor"/>
      </rPr>
      <t>em madeira compensada com dimensão 0,90 x 2,10m, folha única em madeira.
LOCAL: Sanitários</t>
    </r>
  </si>
  <si>
    <r>
      <t>1.6. Inversão de abertura de porta</t>
    </r>
    <r>
      <rPr>
        <sz val="14"/>
        <color theme="1"/>
        <rFont val="Calibri"/>
        <family val="2"/>
        <scheme val="minor"/>
      </rPr>
      <t xml:space="preserve">
Por questão de segurança, a porta de acesso ao foyer deverá ser invertida para contemplar a evacuação correta em caso de saída de emergência.</t>
    </r>
  </si>
  <si>
    <t>VB</t>
  </si>
  <si>
    <r>
      <rPr>
        <b/>
        <sz val="14"/>
        <color theme="1"/>
        <rFont val="Calibri"/>
        <family val="2"/>
        <scheme val="minor"/>
      </rPr>
      <t xml:space="preserve">2.2.1. TIPO 03 – Parede em MDF com altura 4,25m </t>
    </r>
    <r>
      <rPr>
        <sz val="14"/>
        <color theme="1"/>
        <rFont val="Calibri"/>
        <family val="2"/>
        <scheme val="minor"/>
      </rPr>
      <t xml:space="preserve">
Paredes autoportantes, executadas em MDF, estruturadas em sarrafo de pinho de 7x2,5cm formando treliças a fim de evitar flambagens. OBSERVAÇÃO: 01 porta falsa de acesso palco em madeira compensada com dimensão 0,70 x 2,10m, folha única em madeira com abertura sob pressão. Essa porta deverá receber o mesmo acabamento do restante do fundo do palco (ver item 3.3.1 da planilha) e ser o mais discreta possível.
LOCAL: Palco</t>
    </r>
  </si>
  <si>
    <r>
      <t xml:space="preserve">2.3. PAINÉIS ACÚSTICOS EM MDF IGNÍFUGO
</t>
    </r>
    <r>
      <rPr>
        <sz val="14"/>
        <color theme="1"/>
        <rFont val="Calibri"/>
        <family val="2"/>
        <scheme val="minor"/>
      </rPr>
      <t xml:space="preserve">Na área do auditório e foyer, em algumas paredes específicas, serão instalados painéis em MDF ignífugo revestido em papel melamínico no padrão amadeirado (REF. Cor Nogal – OWA), na modulação 2400x160mm, de dois modelos diferentes: </t>
    </r>
    <r>
      <rPr>
        <b/>
        <sz val="14"/>
        <color theme="1"/>
        <rFont val="Calibri"/>
        <family val="2"/>
        <scheme val="minor"/>
      </rPr>
      <t xml:space="preserve">
</t>
    </r>
  </si>
  <si>
    <t>Todas as portas internas deverão ser em madeira perfeitamente secas, isentas de rachaduras, nós soltos, sinais de ataque por insetos, e tendo recebido tratamento com preservativo tipo PENTOX ou equivalente, em todas as faces externas, inclusive emendas e entalhes. As peças serão desempenadas e com marcos de faces planas. Todas as esquadrias existentes, assim como os vãos existentes, devem ter as dimensões conferidas no local.
Todas as portas, deverão ser pintadas com Tinta Esmalte à base d’água na cor branco gelo (REF de cor: Branco gelo – Suvinil).</t>
  </si>
  <si>
    <r>
      <t xml:space="preserve">7.1. Tablado: 
</t>
    </r>
    <r>
      <rPr>
        <sz val="14"/>
        <color theme="1"/>
        <rFont val="Calibri"/>
        <family val="2"/>
        <scheme val="minor"/>
      </rPr>
      <t>No auditório, deverão ser executados desníveis de piso na forma de tablado em MDF cru, com estrutura em madeira maciça do tipo eucalipto. O tablado deverá apresentar 3 níveis de altura, em degraus, nas alturas de 20, 40 e 60cm conforme projeto. 
As placas de MDF serão fixadas sobre vigamento de madeira maciça de eucalipto, nas dimensões de 8x16cm. Após a montagem dessa estrutura, o tablado em duplo chapeamento em MDF terá acabamento aplainado para posterior colocação de carpete (item 3.3 do presente memorial). Será procedida rigorosa seleção das peças, não será permitido uso de madeira com sinais de ataque de insetos, nós ou rachaduras. A madeira deverá estar perfeitamente seca em estufa, aplainada e peças uniformes.
OBSERVAÇÃO: Por se tratar de um prédio tombado, o piso existente, mesmo com as novas instalações, deverá ser mantido em perfeito estado. Dessa forma, deverá ser previsto uma manta emborrachada sob a instalação do tablado.</t>
    </r>
  </si>
  <si>
    <r>
      <t>7.2. Palco estruturado em madeira:</t>
    </r>
    <r>
      <rPr>
        <sz val="14"/>
        <color theme="1"/>
        <rFont val="Calibri"/>
        <family val="2"/>
        <scheme val="minor"/>
      </rPr>
      <t xml:space="preserve"> 
No auditório, além do tablado em níveis para fixação das poltronas, haverá um palco trapezoidal. Esse palco será executado em MDF sobre vigamento de madeira maciça de eucalipto nas dimensões de 8x16cm. Após a montagem dessa estrutura, o tablado em MDF terá acabamento aplainado para posterior colocação de carpete (item 3.3 do presente memorial). Um dos acessos, indicado em planta, deverá ser em forma de rampa, com o mesmo material e acabamento. 
OBSERVAÇÃO: Por se tratar de um prédio tombado, o piso existente, mesmo com as novas instalações, deverá ser mantido em perfeito estado. Dessa forma, deverá ser previsto uma manta emborrachada sob a instalação do tablado.</t>
    </r>
  </si>
  <si>
    <r>
      <t xml:space="preserve">7.3. Piso elevado house mix
</t>
    </r>
    <r>
      <rPr>
        <sz val="14"/>
        <color theme="1"/>
        <rFont val="Calibri"/>
        <family val="2"/>
        <scheme val="minor"/>
      </rPr>
      <t>Seguindo a mesma lógica aplicada no tablado, parte da house mix estará elevada a 60cm do chão. O piso será estruturado em madeira maciça do tipo eucalipto e chapeado com MDF cru. 
Após a montagem dessa estrutura, o tablado em MDF terá acabamento aplainado para posterior colocação de carpete (item 3.3 do presente memorial). Será procedida rigorosa seleção das peças, não será permitido uso de madeira com sinais de ataque de insetos, nós ou rachaduras. A madeira deverá estar perfeitamente seca em estufa, aplainada e peças uniformes.
OBSERVAÇÃO: Por se tratar de um prédio tombado, o piso existente, mesmo com as novas instalações, deverá ser mantido em perfeito estado. Dessa forma, deverá ser previsto uma manta emborrachada sob a instalação do tablado.</t>
    </r>
  </si>
  <si>
    <r>
      <t xml:space="preserve">7.5. Bancada house mix
</t>
    </r>
    <r>
      <rPr>
        <sz val="14"/>
        <color theme="1"/>
        <rFont val="Calibri"/>
        <family val="2"/>
        <scheme val="minor"/>
      </rPr>
      <t>Bancada com tampo de MDF de 20mm revestido em laminado na cor PP-55 Manganes TX (conforme catálogo Pertech 2013), com três travessas para travamento e laterais em MDF cru encerado. A bancada deverá prever sapatas niveladoras e tampo. A bancada possui 0,75m de altura, 1,22m de largura e 0,50cm de profundidade.</t>
    </r>
  </si>
  <si>
    <r>
      <t xml:space="preserve">7.6. Mesas para palestrantes
</t>
    </r>
    <r>
      <rPr>
        <sz val="14"/>
        <color theme="1"/>
        <rFont val="Calibri"/>
        <family val="2"/>
        <scheme val="minor"/>
      </rPr>
      <t>Mesa com tampo de MDF de 20mm, fechamento lateral e frontal revestidos em laminado na cor PP-55 Manganes TX (conforme catálogo Pertech 2013), com sobreposição de duas chapas, criando um rodapé de 5cm. Deverá prever um recorte circular para passagem de cabos com diâmetro de 8cm. A mesa possui 0,75m de altura, 2,40m de largura e 0,60cm de profundidade.</t>
    </r>
  </si>
  <si>
    <r>
      <t xml:space="preserve">7.7. Mesa modular sala de reunião
</t>
    </r>
    <r>
      <rPr>
        <sz val="14"/>
        <color theme="1"/>
        <rFont val="Calibri"/>
        <family val="2"/>
        <scheme val="minor"/>
      </rPr>
      <t>Mesa em formato de paralelogramo com tampo de MDF 20mm estruturado em uma das extremidades por um trapézio e no outro por uma chapa reta também de MDF (ver desenho para espessura dos apoios, uma vez que deverão ser estruturados e revestidos em MDF). A mesa conta para seu travamento com 3 travessas de MDF de 30mm (ver desenho de arquitetura), e sobre seu tampo, prever uma vidro temperado. Todo o móvel deverá ser revestido em laminado na cor PP-55 Manganes TX (conforme catálogo Pertech 2013). A mesa possui 0,75m de altura, 2,70 de largura (face) 3,33m de largura (total) e 1,05cm de profundidade. 
As três unidades deverão prever sapatas niveladoras.
OBSERVAÇÃO: As mesas junto com outras duas peças iguais deve formar um triângulo fechado perfeito no seu centro, tendo todos os lados de contato da mesa perfeitamente unidos conforme desenho técnico.</t>
    </r>
  </si>
  <si>
    <r>
      <t xml:space="preserve">7.8. Aparador para TV sala de reunião
</t>
    </r>
    <r>
      <rPr>
        <sz val="14"/>
        <color theme="1"/>
        <rFont val="Calibri"/>
        <family val="2"/>
        <scheme val="minor"/>
      </rPr>
      <t>Aparador com 2,20m de altura, sendo embaixo 1,00m de armário e o restante um painel para fixação da TV.
A parte inferior, estruturada em MDF de 15mm, é composta de um armário com duas prateleiras recuadas 4cm da porta de correr e logo acima um nicho de 15cm para a colocação de possíveis aparelhos, controles, entre outros com tampo de vidro temperado.O armário deverá prever fechadura com 4 cópias da chave.
O painel para fixação da TV tem altura total do aparador de 2,20m sendo assim um MDF de 20mm estruturado com sarrafos de 7cm com abertura posterior para passagem de cabos. Todo o móvel deverá ser revestido em laminado na cor PP-55 Manganes TX (conforme catálogo Pertech 2013). O aparador possui 2,20m de altura, 1,40m de largura e 0,47m de profundidade.</t>
    </r>
  </si>
  <si>
    <r>
      <rPr>
        <b/>
        <sz val="14"/>
        <color theme="1"/>
        <rFont val="Calibri"/>
        <family val="2"/>
        <scheme val="minor"/>
      </rPr>
      <t>9.1.1. Cortina rolô blackout</t>
    </r>
    <r>
      <rPr>
        <sz val="14"/>
        <color theme="1"/>
        <rFont val="Calibri"/>
        <family val="2"/>
        <scheme val="minor"/>
      </rPr>
      <t xml:space="preserve"> com acionamento por corrente a ser instalada na área do auditório (REF. Hunter Douglas).</t>
    </r>
  </si>
  <si>
    <r>
      <t xml:space="preserve">9.1.2. Cortinas do tipo rolô duplas, </t>
    </r>
    <r>
      <rPr>
        <sz val="14"/>
        <color theme="1"/>
        <rFont val="Calibri"/>
        <family val="2"/>
        <scheme val="minor"/>
      </rPr>
      <t>sendo uma delas tela blackout com acionamento por corrente junto com rolô tela solar standart com acionamento por corrente a ser instalada na sala de reunião (REF. Hunter Douglas).</t>
    </r>
  </si>
  <si>
    <t>TOTAL ITEM 14</t>
  </si>
  <si>
    <r>
      <t xml:space="preserve">9.3.1. Vidro – Tampo da mesa da sala de reunião
</t>
    </r>
    <r>
      <rPr>
        <sz val="14"/>
        <color theme="1"/>
        <rFont val="Calibri"/>
        <family val="2"/>
        <scheme val="minor"/>
      </rPr>
      <t>Vidro no formato de um paralelogramo cristal incolor de 8mm temperado com gotas de silicione para apoiar no tampo de MDF existente. O vidro deverá ter dimensões de 2,70m de comprimento, 1,20 de largura e 1,05cm de profundidade (ver desenho técnico)
OBSERVAÇÃO: Os vidros deverão ser conferidos in loco após a construção do móvel.</t>
    </r>
  </si>
  <si>
    <r>
      <t xml:space="preserve">9.3.2. Vidro - Tampo do aparador da sala de reunião
</t>
    </r>
    <r>
      <rPr>
        <sz val="14"/>
        <color theme="1"/>
        <rFont val="Calibri"/>
        <family val="2"/>
        <scheme val="minor"/>
      </rPr>
      <t>Vidro retangular cristal incolor de 8mm temperado com gotas de silicione para apoiar no tampo de MDF existente. O vidro deverá ter dimensões de 1,40m de comprimento e 0,35m de largura.
OBSERVAÇÃO: Os vidros deverão ser conferidos in loco após a construção do móvel.</t>
    </r>
  </si>
  <si>
    <t>12.7. CPU i7 8gb SSD+HD W10+Office (REF. FNL)</t>
  </si>
  <si>
    <t>12.8. Mesa de som digital (REF. Yamaha)</t>
  </si>
  <si>
    <t>12.9. Caixa de som ativa. A caixa possui 308mm de largura, 493mm de altura e 289mm de profundidade (REF. Yamaha)</t>
  </si>
  <si>
    <t>12.11. Instalação, cabeamento lógico/digital, configuração para funcionamento e instrução a 01 operador.</t>
  </si>
  <si>
    <t>10.7. LUMINÁRIAS ESPECIAIS</t>
  </si>
  <si>
    <r>
      <t xml:space="preserve">1.3. Desmonte alvenaria
</t>
    </r>
    <r>
      <rPr>
        <sz val="14"/>
        <rFont val="Calibri"/>
        <family val="2"/>
        <scheme val="minor"/>
      </rPr>
      <t>As portas de acesso aos sanitários deverão ser removidas e a alvenaria existente remodelada para receber novas portas adequadas a NBR-9050.</t>
    </r>
  </si>
  <si>
    <t>SUBTOTAL</t>
  </si>
  <si>
    <t>TOTAL GERAL</t>
  </si>
  <si>
    <r>
      <t>9.1. Cortina:</t>
    </r>
    <r>
      <rPr>
        <sz val="14"/>
        <color theme="1"/>
        <rFont val="Calibri"/>
        <family val="2"/>
        <scheme val="minor"/>
      </rPr>
      <t xml:space="preserve"> 
Se faz necessário na sala de reunião cortinas do tipo rolô duplas, sendo tela blackout (com acionamento por corrente) e tela solar standart (com acionamento por corrente). No auditório apenas com a tela blackout.</t>
    </r>
  </si>
  <si>
    <r>
      <t xml:space="preserve">9.3.3. Vidro – House mix
</t>
    </r>
    <r>
      <rPr>
        <sz val="14"/>
        <color theme="1"/>
        <rFont val="Calibri"/>
        <family val="2"/>
        <scheme val="minor"/>
      </rPr>
      <t>Se faz necessário, na parede a ser construída de gesso acartonado, um vidro para que o técnico da house mix possa visualizar o palco do auditório. Esse vidro deverá ser de 8mm temperado com insulfilme aplicado e devidamente instalado no vão com perfil ½ cana em madeira encerada. O vidro deverá ter dimensões de 0,80m x 0,80m (CxL).
OBSERVAÇÃO: Os vidros deverão ser conferidos in loco após a construção da parede.</t>
    </r>
  </si>
  <si>
    <r>
      <t xml:space="preserve">12. </t>
    </r>
    <r>
      <rPr>
        <b/>
        <sz val="16"/>
        <color theme="1"/>
        <rFont val="Calibri"/>
        <family val="2"/>
        <scheme val="minor"/>
      </rPr>
      <t>EQUIPAMENTOS SONORIZAÇÃO E AUTOMAÇÃO</t>
    </r>
  </si>
  <si>
    <t>13.PROPOSTA DE SEGURANÇA</t>
  </si>
  <si>
    <r>
      <rPr>
        <b/>
        <sz val="14"/>
        <color theme="1"/>
        <rFont val="Calibri"/>
        <family val="2"/>
        <scheme val="minor"/>
      </rPr>
      <t>14.3. Sinalização de solo para cadeirantes</t>
    </r>
    <r>
      <rPr>
        <sz val="14"/>
        <color theme="1"/>
        <rFont val="Calibri"/>
        <family val="2"/>
        <scheme val="minor"/>
      </rPr>
      <t xml:space="preserve">
Adesivo de piso com jateado 1,00 x 1,00m. (REF. APS-2 - Towbar)
LOCAL: Auditório</t>
    </r>
  </si>
  <si>
    <t>2.3.1. Painéis de MDF sem perfuração com face lisa, fixado com perfil metálico, com encaixe macho fêmea proporcionando uma superfície única (REF: Painéis Nexacustic liso – OWA). Parede atrás do palco (com recorte para a tela de projeção) e paredes do foyer sobre os quadros.</t>
  </si>
  <si>
    <t>2.3.2. Painéis de MDF perfurado com face frisada, fixado com perfil metálico, com encaixe macho fêmea proporcionando uma superfície única (REF: Painéis Nexacustic 32 – OWA). Parede do fundo do auditório, parede da janela House Mix e parede com logo do Museu.</t>
  </si>
  <si>
    <r>
      <rPr>
        <b/>
        <sz val="14"/>
        <color rgb="FF000000"/>
        <rFont val="Calibri"/>
        <family val="2"/>
        <scheme val="minor"/>
      </rPr>
      <t>4.2. Forro em nuvens acústicas</t>
    </r>
    <r>
      <rPr>
        <sz val="14"/>
        <color rgb="FF000000"/>
        <rFont val="Calibri"/>
        <family val="2"/>
        <scheme val="minor"/>
      </rPr>
      <t xml:space="preserve">
Nuvens acústicas em placa de 1,20 x 0,60m e espessura de 5cm, semi-rígida, de estrutura micro-celular, densidade 11 kg/m3, alta resistência ao fogo (atendendo as normas de segurança conforme NBR 9442/ IT-10). Deverão possuir alto desempenho acústico e serão fixadas na laje através de cabos de aço com altura final de 4m (REF. Placa acústica SONEX illtec – OWA).</t>
    </r>
  </si>
  <si>
    <r>
      <t xml:space="preserve">4.3. Sanca em gesso para sala de reunião
</t>
    </r>
    <r>
      <rPr>
        <sz val="14"/>
        <color rgb="FF000000"/>
        <rFont val="Calibri"/>
        <family val="2"/>
        <scheme val="minor"/>
      </rPr>
      <t>Instalação de sanca em gesso acartonado circular, com testeira de 3cm, distando 20cm do teto e com largura de 50cm, conforme desenho técnico, com canto arredondado entre base e parede no diâmetro de 4cm.</t>
    </r>
  </si>
  <si>
    <r>
      <rPr>
        <b/>
        <sz val="14"/>
        <color theme="1"/>
        <rFont val="Calibri"/>
        <family val="2"/>
        <scheme val="minor"/>
      </rPr>
      <t xml:space="preserve">8.1.4. Cadeira especial obesa 
</t>
    </r>
    <r>
      <rPr>
        <sz val="14"/>
        <color theme="1"/>
        <rFont val="Calibri"/>
        <family val="2"/>
        <scheme val="minor"/>
      </rPr>
      <t>Base tubular em aço de secção elíptica, com acabamento cromado totalmente contínua, interligada com os braços da cadeira. O assento e encosto estruturados em compensado multilaminado de alta espessura, reforçados com elementos metálicos e estofados com espuma flexível de poliuretano, moldada, de alta densidade, podendo suportar até 175kg.
(REF. Maxxer CFM-001)
LOCAL: Público auditório</t>
    </r>
  </si>
  <si>
    <r>
      <t>9.2.1. Barras de apoio - sanitários</t>
    </r>
    <r>
      <rPr>
        <sz val="14"/>
        <color theme="1"/>
        <rFont val="Calibri"/>
        <family val="2"/>
        <scheme val="minor"/>
      </rPr>
      <t xml:space="preserve"> 
Deverão ser obedecidas à aplicação de barras de apoio a P.C.D. nas instalações sanitárias conforme especificado em projeto arquitetônico obedecendo rigorosamente ao prescrito em norma técnica brasileira específica, NBR 9050. Todas as barras de apoio utilizadas em sanitários deverão suportar a resistência a um esforço mínimo de 1,5 KN em qualquer sentido, ter diâmetro de 3 cm e estar firmemente fixadas em paredes ou divisórias a uma distância mínima destas de 4 cm da face interna da barra. As barras de apoio deverão possuir dimensões, conforme indicado em projeto arquitetônico e detalhamento de instalações sanitárias, executadas em aço inox cromado.</t>
    </r>
  </si>
  <si>
    <t>9.3. Vidros: Serão necessários vidros para alguns móveis e a janela da house mix, segue especificados abaixo</t>
  </si>
  <si>
    <t>12.10. Outros: suportes, cabos, conectores, adaptador, eletrocalha perfurada, acessórios de conecção e fixação.</t>
  </si>
  <si>
    <t>2. PAREDES</t>
  </si>
  <si>
    <r>
      <t xml:space="preserve">
9.  SERVIÇOS </t>
    </r>
    <r>
      <rPr>
        <b/>
        <sz val="12"/>
        <color theme="1"/>
        <rFont val="Calibri"/>
        <family val="2"/>
        <scheme val="minor"/>
      </rPr>
      <t>COMPLEMENTARES</t>
    </r>
    <r>
      <rPr>
        <b/>
        <sz val="14"/>
        <color theme="1"/>
        <rFont val="Calibri"/>
        <family val="2"/>
        <scheme val="minor"/>
      </rPr>
      <t xml:space="preserve">
</t>
    </r>
  </si>
  <si>
    <r>
      <t xml:space="preserve">
9.  SERVIÇOS </t>
    </r>
    <r>
      <rPr>
        <b/>
        <sz val="12"/>
        <color theme="1"/>
        <rFont val="Calibri"/>
        <family val="2"/>
        <scheme val="minor"/>
      </rPr>
      <t>COMPLEMENTARES</t>
    </r>
  </si>
  <si>
    <r>
      <t xml:space="preserve">9.  SERVIÇOS </t>
    </r>
    <r>
      <rPr>
        <b/>
        <sz val="12"/>
        <color theme="1"/>
        <rFont val="Calibri"/>
        <family val="2"/>
        <scheme val="minor"/>
      </rPr>
      <t>COMPLEMENTARES</t>
    </r>
  </si>
  <si>
    <t>10.7.2. Luminária especial (recepção) – Peça especial para a recepção, encomendada em tecido laminado ou Tyvek 97 gramas, com três formatos orgânicos e alturas diferentes. Ver desenho técnico. A luminária será fixada através de cabos de aço nos perfilados perfurados.</t>
  </si>
  <si>
    <t>10.7.1. Luminária especial (sala de reunião) – Peça especial para a sala de reunião, encomendada em tecido laminado ou Tyvek 97 gramas, com três diâmetros e alturas diferentes. A cúpula interior possui diâmetro de 2,10 com altura de 0,80, a cúpula intermediária diâmetro de 3,10 com altura de 0,65m, e a cúpula externa, 4,10m de diâmetro e 0,50m de altura. A luminária será fixada através de cabos de aço nos perfilados perfurados.</t>
  </si>
  <si>
    <t>PLANILHA DE ORÇAMENTO</t>
  </si>
  <si>
    <t>SERVIÇO</t>
  </si>
  <si>
    <t>IMPLANTAÇÃO ESPAÇO MULTIUSO MUSEU DO CAFÉ</t>
  </si>
  <si>
    <t>LOCAL</t>
  </si>
  <si>
    <t>RUA XV DE NOVEMBRO, 95, CENTRO, SANTOS/SP</t>
  </si>
  <si>
    <t>DATA</t>
  </si>
  <si>
    <t>EMPRESA</t>
  </si>
  <si>
    <t>VALIDADE PROPOSTA</t>
  </si>
  <si>
    <t>ASSINATURA</t>
  </si>
  <si>
    <t>BDI ADOTADO (x%)</t>
  </si>
  <si>
    <t>15. OUTROS</t>
  </si>
  <si>
    <t>TOTAL ITEM 15</t>
  </si>
  <si>
    <r>
      <rPr>
        <b/>
        <sz val="14"/>
        <color theme="1"/>
        <rFont val="Calibri"/>
        <family val="2"/>
        <scheme val="minor"/>
      </rPr>
      <t>15.1. Aplicação de ignifugante anti-chamas</t>
    </r>
    <r>
      <rPr>
        <sz val="14"/>
        <color theme="1"/>
        <rFont val="Calibri"/>
        <family val="2"/>
        <scheme val="minor"/>
      </rPr>
      <t xml:space="preserve">
Aplicação de retardante de chamas nas estruturas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</si>
</sst>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00_);_(* \(#,##0.00\);_(* &quot;-&quot;??_);_(@_)"/>
    <numFmt numFmtId="165" formatCode="&quot;R$&quot;\ #,##0.00"/>
  </numFmts>
  <fonts count="28" x14ac:knownFonts="1">
    <font>
      <sz val="10"/>
      <name val="Verdana"/>
    </font>
    <font>
      <sz val="11"/>
      <color theme="1"/>
      <name val="Calibri"/>
      <family val="2"/>
      <scheme val="minor"/>
    </font>
    <font>
      <sz val="10"/>
      <name val="Verdana"/>
      <family val="2"/>
    </font>
    <font>
      <sz val="8"/>
      <name val="Verdana"/>
      <family val="2"/>
    </font>
    <font>
      <sz val="10"/>
      <name val="Arial"/>
      <family val="2"/>
    </font>
    <font>
      <sz val="11"/>
      <color theme="1"/>
      <name val="Calibri"/>
      <family val="2"/>
      <scheme val="minor"/>
    </font>
    <font>
      <sz val="10"/>
      <name val="Verdana"/>
      <family val="2"/>
    </font>
    <font>
      <sz val="10"/>
      <color theme="6" tint="-0.499984740745262"/>
      <name val="Verdana"/>
      <family val="2"/>
    </font>
    <font>
      <sz val="10"/>
      <color theme="6" tint="-0.499984740745262"/>
      <name val="Arial"/>
      <family val="2"/>
    </font>
    <font>
      <b/>
      <sz val="9"/>
      <name val="Arial"/>
      <family val="2"/>
    </font>
    <font>
      <sz val="9"/>
      <name val="Arial"/>
      <family val="2"/>
    </font>
    <font>
      <b/>
      <sz val="14"/>
      <color theme="1"/>
      <name val="Calibri"/>
      <family val="2"/>
      <scheme val="minor"/>
    </font>
    <font>
      <b/>
      <sz val="14"/>
      <name val="Calibri"/>
      <family val="2"/>
      <scheme val="minor"/>
    </font>
    <font>
      <sz val="14"/>
      <color theme="1"/>
      <name val="Calibri"/>
      <family val="2"/>
      <scheme val="minor"/>
    </font>
    <font>
      <sz val="14"/>
      <color rgb="FF000000"/>
      <name val="Calibri"/>
      <family val="2"/>
      <scheme val="minor"/>
    </font>
    <font>
      <b/>
      <sz val="20"/>
      <color theme="1"/>
      <name val="Calibri"/>
      <family val="2"/>
      <scheme val="minor"/>
    </font>
    <font>
      <b/>
      <sz val="24"/>
      <color theme="1"/>
      <name val="Calibri"/>
      <family val="2"/>
      <scheme val="minor"/>
    </font>
    <font>
      <sz val="16"/>
      <color theme="1"/>
      <name val="Calibri"/>
      <family val="2"/>
      <scheme val="minor"/>
    </font>
    <font>
      <b/>
      <sz val="18"/>
      <color theme="1"/>
      <name val="Calibri"/>
      <family val="2"/>
      <scheme val="minor"/>
    </font>
    <font>
      <b/>
      <sz val="22"/>
      <name val="Calibri"/>
      <family val="2"/>
      <scheme val="minor"/>
    </font>
    <font>
      <b/>
      <sz val="16"/>
      <name val="Calibri"/>
      <family val="2"/>
      <scheme val="minor"/>
    </font>
    <font>
      <sz val="14"/>
      <name val="Calibri"/>
      <family val="2"/>
      <scheme val="minor"/>
    </font>
    <font>
      <b/>
      <sz val="14"/>
      <color rgb="FF000000"/>
      <name val="Calibri"/>
      <family val="2"/>
      <scheme val="minor"/>
    </font>
    <font>
      <b/>
      <sz val="20"/>
      <name val="Calibri"/>
      <family val="2"/>
      <scheme val="minor"/>
    </font>
    <font>
      <b/>
      <sz val="16"/>
      <color theme="1"/>
      <name val="Calibri"/>
      <family val="2"/>
      <scheme val="minor"/>
    </font>
    <font>
      <b/>
      <u/>
      <sz val="14"/>
      <color theme="1"/>
      <name val="Calibri"/>
      <family val="2"/>
      <scheme val="minor"/>
    </font>
    <font>
      <sz val="14"/>
      <color theme="9"/>
      <name val="Calibri"/>
      <family val="2"/>
      <scheme val="minor"/>
    </font>
    <font>
      <b/>
      <sz val="12"/>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xf numFmtId="164" fontId="4" fillId="0" borderId="0" applyFont="0" applyFill="0" applyBorder="0" applyAlignment="0" applyProtection="0"/>
    <xf numFmtId="164" fontId="2" fillId="0" borderId="0" applyFont="0" applyFill="0" applyBorder="0" applyAlignment="0" applyProtection="0"/>
    <xf numFmtId="0" fontId="5"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3" fontId="6" fillId="0" borderId="0" applyFont="0" applyFill="0" applyBorder="0" applyAlignment="0" applyProtection="0"/>
  </cellStyleXfs>
  <cellXfs count="152">
    <xf numFmtId="0" fontId="0" fillId="0" borderId="0" xfId="0"/>
    <xf numFmtId="0" fontId="7" fillId="0" borderId="0" xfId="0" applyFont="1"/>
    <xf numFmtId="0" fontId="8" fillId="0" borderId="0" xfId="0" applyFont="1"/>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165" fontId="13" fillId="2"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0" fillId="0" borderId="0" xfId="0" applyFont="1" applyFill="1" applyBorder="1" applyAlignment="1" applyProtection="1">
      <alignment vertical="center"/>
    </xf>
    <xf numFmtId="0" fontId="10" fillId="0" borderId="0" xfId="0" applyFont="1" applyFill="1" applyBorder="1" applyAlignment="1" applyProtection="1"/>
    <xf numFmtId="165" fontId="13" fillId="5" borderId="1" xfId="0" applyNumberFormat="1" applyFont="1" applyFill="1" applyBorder="1" applyAlignment="1">
      <alignment horizontal="center" vertical="center"/>
    </xf>
    <xf numFmtId="0" fontId="7" fillId="0" borderId="0" xfId="0" applyFont="1" applyBorder="1"/>
    <xf numFmtId="4" fontId="9" fillId="0" borderId="0" xfId="2" applyNumberFormat="1" applyFont="1" applyFill="1" applyBorder="1" applyAlignment="1" applyProtection="1">
      <alignment horizontal="center" vertical="center"/>
    </xf>
    <xf numFmtId="3" fontId="9" fillId="0" borderId="0" xfId="2" applyNumberFormat="1" applyFont="1" applyFill="1" applyBorder="1" applyAlignment="1" applyProtection="1">
      <alignment vertical="center" wrapText="1"/>
    </xf>
    <xf numFmtId="165" fontId="10" fillId="0" borderId="0" xfId="0" applyNumberFormat="1" applyFont="1" applyFill="1" applyBorder="1" applyAlignment="1" applyProtection="1">
      <alignment horizontal="center" vertical="center"/>
    </xf>
    <xf numFmtId="165" fontId="20" fillId="0" borderId="8" xfId="2" applyNumberFormat="1" applyFont="1" applyFill="1" applyBorder="1" applyAlignment="1" applyProtection="1">
      <alignment horizontal="center" vertical="center" wrapText="1"/>
    </xf>
    <xf numFmtId="165"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xf>
    <xf numFmtId="0" fontId="17" fillId="0" borderId="6"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4" xfId="0" applyNumberFormat="1" applyFont="1" applyFill="1" applyBorder="1" applyAlignment="1">
      <alignment horizontal="center" vertical="center"/>
    </xf>
    <xf numFmtId="165" fontId="13" fillId="0" borderId="4"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7" xfId="0" applyFont="1" applyFill="1" applyBorder="1" applyAlignment="1">
      <alignment vertical="center" wrapText="1"/>
    </xf>
    <xf numFmtId="0" fontId="13" fillId="0" borderId="1" xfId="0" applyFont="1" applyFill="1" applyBorder="1" applyAlignment="1">
      <alignment vertical="center" wrapText="1"/>
    </xf>
    <xf numFmtId="0" fontId="18" fillId="6" borderId="9"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vertical="center" wrapText="1"/>
    </xf>
    <xf numFmtId="165" fontId="13" fillId="0" borderId="1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8" fillId="0" borderId="5" xfId="0" applyFont="1" applyFill="1" applyBorder="1" applyAlignment="1">
      <alignment horizontal="center" vertical="center" wrapText="1"/>
    </xf>
    <xf numFmtId="165" fontId="13" fillId="0" borderId="5" xfId="0" applyNumberFormat="1" applyFont="1" applyFill="1" applyBorder="1" applyAlignment="1">
      <alignment horizontal="center" vertical="center"/>
    </xf>
    <xf numFmtId="165" fontId="13" fillId="7"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NumberFormat="1" applyFont="1" applyFill="1" applyBorder="1" applyAlignment="1">
      <alignment horizontal="center" vertical="center"/>
    </xf>
    <xf numFmtId="165" fontId="26" fillId="0" borderId="1" xfId="0" applyNumberFormat="1" applyFont="1" applyFill="1" applyBorder="1" applyAlignment="1">
      <alignment horizontal="center" vertical="center"/>
    </xf>
    <xf numFmtId="165" fontId="26" fillId="5"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xf>
    <xf numFmtId="165" fontId="21" fillId="0" borderId="1" xfId="0" applyNumberFormat="1" applyFont="1" applyFill="1" applyBorder="1" applyAlignment="1">
      <alignment horizontal="center" vertical="center"/>
    </xf>
    <xf numFmtId="165" fontId="21" fillId="5" borderId="1" xfId="0" applyNumberFormat="1" applyFont="1" applyFill="1" applyBorder="1" applyAlignment="1">
      <alignment horizontal="center" vertical="center"/>
    </xf>
    <xf numFmtId="165" fontId="7" fillId="0" borderId="0" xfId="0" applyNumberFormat="1" applyFont="1"/>
    <xf numFmtId="165" fontId="23" fillId="2" borderId="1" xfId="0" applyNumberFormat="1" applyFont="1" applyFill="1" applyBorder="1" applyAlignment="1" applyProtection="1">
      <alignment horizontal="center" vertical="center"/>
    </xf>
    <xf numFmtId="0" fontId="13" fillId="0" borderId="1" xfId="0" applyFont="1" applyFill="1" applyBorder="1" applyAlignment="1">
      <alignment horizontal="center" vertical="center"/>
    </xf>
    <xf numFmtId="165" fontId="13" fillId="0" borderId="1" xfId="0" applyNumberFormat="1" applyFont="1" applyFill="1" applyBorder="1" applyAlignment="1">
      <alignment horizontal="center" vertical="center"/>
    </xf>
    <xf numFmtId="165" fontId="13" fillId="5"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1" xfId="0" applyFont="1" applyFill="1" applyBorder="1" applyAlignment="1">
      <alignment vertical="center" wrapText="1"/>
    </xf>
    <xf numFmtId="165" fontId="13" fillId="5" borderId="1" xfId="0" applyNumberFormat="1" applyFont="1" applyFill="1" applyBorder="1" applyAlignment="1">
      <alignment horizontal="center" vertical="center"/>
    </xf>
    <xf numFmtId="165" fontId="13" fillId="5" borderId="1" xfId="0" applyNumberFormat="1" applyFont="1" applyFill="1" applyBorder="1" applyAlignment="1">
      <alignment horizontal="center" vertical="center"/>
    </xf>
    <xf numFmtId="165" fontId="13" fillId="5" borderId="2" xfId="0" applyNumberFormat="1" applyFont="1" applyFill="1" applyBorder="1" applyAlignment="1">
      <alignment horizontal="center" vertical="center"/>
    </xf>
    <xf numFmtId="165"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164" fontId="12" fillId="0" borderId="0" xfId="2" applyFont="1" applyFill="1" applyBorder="1" applyAlignment="1" applyProtection="1">
      <alignment horizontal="center" vertical="center" wrapText="1"/>
    </xf>
    <xf numFmtId="164" fontId="12" fillId="0" borderId="1" xfId="2" applyFont="1" applyFill="1" applyBorder="1" applyAlignment="1" applyProtection="1">
      <alignment horizontal="center" vertical="center" wrapText="1"/>
    </xf>
    <xf numFmtId="4" fontId="12" fillId="0" borderId="17" xfId="2" applyNumberFormat="1" applyFont="1" applyFill="1" applyBorder="1" applyAlignment="1" applyProtection="1">
      <alignment horizontal="center" vertical="center"/>
    </xf>
    <xf numFmtId="4" fontId="9" fillId="8" borderId="1" xfId="2" applyNumberFormat="1" applyFont="1" applyFill="1" applyBorder="1" applyAlignment="1" applyProtection="1">
      <alignment horizontal="center" vertical="center"/>
    </xf>
    <xf numFmtId="0" fontId="13" fillId="0" borderId="14" xfId="0" applyFont="1" applyFill="1" applyBorder="1" applyAlignment="1">
      <alignment horizontal="center" vertical="center"/>
    </xf>
    <xf numFmtId="4" fontId="12" fillId="0" borderId="5" xfId="2" applyNumberFormat="1" applyFont="1" applyFill="1" applyBorder="1" applyAlignment="1" applyProtection="1">
      <alignment horizontal="center" vertical="center" wrapText="1"/>
    </xf>
    <xf numFmtId="4" fontId="12" fillId="0" borderId="1" xfId="2" applyNumberFormat="1" applyFont="1" applyFill="1" applyBorder="1" applyAlignment="1" applyProtection="1">
      <alignment horizontal="center" vertical="center" wrapText="1"/>
    </xf>
    <xf numFmtId="3" fontId="19" fillId="0" borderId="0" xfId="2" applyNumberFormat="1" applyFont="1" applyFill="1" applyBorder="1" applyAlignment="1" applyProtection="1">
      <alignment horizontal="center" vertical="center" wrapText="1"/>
    </xf>
    <xf numFmtId="3" fontId="19" fillId="0" borderId="16" xfId="2" applyNumberFormat="1" applyFont="1" applyFill="1" applyBorder="1" applyAlignment="1" applyProtection="1">
      <alignment horizontal="center" vertical="center" wrapText="1"/>
    </xf>
    <xf numFmtId="4" fontId="12" fillId="8" borderId="5" xfId="2" applyNumberFormat="1" applyFont="1" applyFill="1" applyBorder="1" applyAlignment="1" applyProtection="1">
      <alignment horizontal="center" vertical="center"/>
    </xf>
    <xf numFmtId="4" fontId="12" fillId="8" borderId="3" xfId="2" applyNumberFormat="1" applyFont="1" applyFill="1" applyBorder="1" applyAlignment="1" applyProtection="1">
      <alignment horizontal="center" vertical="center"/>
    </xf>
    <xf numFmtId="4" fontId="12" fillId="0" borderId="7" xfId="2" applyNumberFormat="1" applyFont="1" applyFill="1" applyBorder="1" applyAlignment="1" applyProtection="1">
      <alignment horizontal="center" vertical="center"/>
    </xf>
    <xf numFmtId="4" fontId="12" fillId="0" borderId="3" xfId="2" applyNumberFormat="1" applyFont="1" applyFill="1" applyBorder="1" applyAlignment="1" applyProtection="1">
      <alignment horizontal="center" vertical="center"/>
    </xf>
    <xf numFmtId="4" fontId="12" fillId="0" borderId="12" xfId="2" applyNumberFormat="1" applyFont="1" applyFill="1" applyBorder="1" applyAlignment="1" applyProtection="1">
      <alignment horizontal="center" vertical="center" wrapText="1"/>
    </xf>
    <xf numFmtId="4" fontId="12" fillId="0" borderId="15" xfId="2" applyNumberFormat="1" applyFont="1" applyFill="1" applyBorder="1" applyAlignment="1" applyProtection="1">
      <alignment horizontal="center" vertical="center" wrapText="1"/>
    </xf>
    <xf numFmtId="4" fontId="12" fillId="0" borderId="1" xfId="2" applyNumberFormat="1" applyFont="1" applyFill="1" applyBorder="1" applyAlignment="1" applyProtection="1">
      <alignment horizontal="center" vertical="center"/>
    </xf>
    <xf numFmtId="4" fontId="19" fillId="0" borderId="1" xfId="2" applyNumberFormat="1" applyFont="1" applyFill="1" applyBorder="1" applyAlignment="1" applyProtection="1">
      <alignment horizontal="center" vertical="center"/>
    </xf>
    <xf numFmtId="4" fontId="19" fillId="0" borderId="7" xfId="2" applyNumberFormat="1" applyFont="1" applyFill="1" applyBorder="1" applyAlignment="1" applyProtection="1">
      <alignment horizontal="center" vertical="center"/>
    </xf>
    <xf numFmtId="165" fontId="10" fillId="8" borderId="7" xfId="0" applyNumberFormat="1" applyFont="1" applyFill="1" applyBorder="1" applyAlignment="1" applyProtection="1">
      <alignment horizontal="center" vertical="center"/>
    </xf>
    <xf numFmtId="165" fontId="10" fillId="8" borderId="3" xfId="0" applyNumberFormat="1" applyFont="1" applyFill="1" applyBorder="1" applyAlignment="1" applyProtection="1">
      <alignment horizontal="center" vertical="center"/>
    </xf>
    <xf numFmtId="4" fontId="12" fillId="8" borderId="7" xfId="2" applyNumberFormat="1"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13" fillId="0" borderId="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0" fillId="0" borderId="0" xfId="0"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21" fillId="0" borderId="3" xfId="0" applyFont="1" applyFill="1" applyBorder="1" applyAlignment="1">
      <alignment horizontal="left" vertical="center" wrapText="1"/>
    </xf>
    <xf numFmtId="165" fontId="13" fillId="0" borderId="4" xfId="0" applyNumberFormat="1" applyFont="1" applyFill="1" applyBorder="1" applyAlignment="1">
      <alignment horizontal="center" vertical="center"/>
    </xf>
    <xf numFmtId="165" fontId="13" fillId="0" borderId="2" xfId="0" applyNumberFormat="1" applyFont="1" applyFill="1" applyBorder="1" applyAlignment="1">
      <alignment horizontal="center" vertical="center"/>
    </xf>
    <xf numFmtId="0" fontId="12" fillId="0" borderId="1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165" fontId="13" fillId="0" borderId="1" xfId="0" applyNumberFormat="1" applyFont="1" applyFill="1" applyBorder="1" applyAlignment="1">
      <alignment horizontal="center" vertical="center" wrapText="1"/>
    </xf>
    <xf numFmtId="165" fontId="13" fillId="5" borderId="4" xfId="0" applyNumberFormat="1" applyFont="1" applyFill="1" applyBorder="1" applyAlignment="1">
      <alignment horizontal="center" vertical="center"/>
    </xf>
    <xf numFmtId="165" fontId="13" fillId="5" borderId="2" xfId="0" applyNumberFormat="1" applyFont="1" applyFill="1" applyBorder="1" applyAlignment="1">
      <alignment horizontal="center" vertical="center"/>
    </xf>
    <xf numFmtId="0" fontId="16" fillId="3" borderId="18" xfId="0" applyFont="1" applyFill="1" applyBorder="1" applyAlignment="1">
      <alignment horizontal="center" vertical="center"/>
    </xf>
    <xf numFmtId="0" fontId="15" fillId="3" borderId="18"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165" fontId="13" fillId="0" borderId="4" xfId="0" applyNumberFormat="1"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4" fontId="20" fillId="0" borderId="8" xfId="2" applyNumberFormat="1" applyFont="1" applyFill="1" applyBorder="1" applyAlignment="1" applyProtection="1">
      <alignment horizontal="center" vertical="center" wrapText="1"/>
    </xf>
    <xf numFmtId="3" fontId="20" fillId="0" borderId="8" xfId="2" applyNumberFormat="1" applyFont="1" applyFill="1" applyBorder="1" applyAlignment="1" applyProtection="1">
      <alignment horizontal="center" vertical="center" wrapText="1"/>
    </xf>
    <xf numFmtId="164" fontId="20" fillId="0" borderId="8" xfId="2" applyFont="1" applyFill="1" applyBorder="1" applyAlignment="1" applyProtection="1">
      <alignment horizontal="center" vertical="center" wrapText="1"/>
    </xf>
    <xf numFmtId="0" fontId="12"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11" fillId="0" borderId="1" xfId="0" applyFont="1" applyFill="1" applyBorder="1" applyAlignment="1">
      <alignment vertical="center" wrapText="1"/>
    </xf>
    <xf numFmtId="0" fontId="18" fillId="6" borderId="9"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6"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13" fillId="5" borderId="6" xfId="0" applyNumberFormat="1" applyFont="1" applyFill="1" applyBorder="1" applyAlignment="1">
      <alignment horizontal="center" vertical="center"/>
    </xf>
    <xf numFmtId="0" fontId="23" fillId="4" borderId="2" xfId="0" applyFont="1" applyFill="1" applyBorder="1" applyAlignment="1" applyProtection="1">
      <alignment horizontal="center" vertical="center"/>
    </xf>
    <xf numFmtId="165" fontId="23" fillId="2" borderId="2" xfId="0" applyNumberFormat="1" applyFont="1" applyFill="1" applyBorder="1" applyAlignment="1" applyProtection="1">
      <alignment horizontal="center" vertical="center"/>
    </xf>
    <xf numFmtId="0" fontId="18" fillId="4" borderId="3" xfId="0" applyFont="1" applyFill="1" applyBorder="1" applyAlignment="1">
      <alignment horizontal="center" vertical="center" wrapText="1"/>
    </xf>
  </cellXfs>
  <cellStyles count="9">
    <cellStyle name="Moeda 2" xfId="4" xr:uid="{00000000-0005-0000-0000-000000000000}"/>
    <cellStyle name="Moeda 3" xfId="6" xr:uid="{00000000-0005-0000-0000-000001000000}"/>
    <cellStyle name="Normal" xfId="0" builtinId="0"/>
    <cellStyle name="Normal 2" xfId="3" xr:uid="{00000000-0005-0000-0000-000003000000}"/>
    <cellStyle name="Normal 3" xfId="5" xr:uid="{00000000-0005-0000-0000-000004000000}"/>
    <cellStyle name="Normal 4" xfId="7" xr:uid="{00000000-0005-0000-0000-000005000000}"/>
    <cellStyle name="Separador de milhares 2 2 2" xfId="1" xr:uid="{00000000-0005-0000-0000-000006000000}"/>
    <cellStyle name="Vírgula" xfId="2" builtinId="3"/>
    <cellStyle name="Vírgula 2" xfId="8" xr:uid="{00000000-0005-0000-0000-000008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5"/>
  <sheetViews>
    <sheetView tabSelected="1" topLeftCell="B1" zoomScale="55" zoomScaleNormal="55" workbookViewId="0">
      <pane ySplit="8" topLeftCell="A155" activePane="bottomLeft" state="frozen"/>
      <selection pane="bottomLeft" activeCell="N183" sqref="N183"/>
    </sheetView>
  </sheetViews>
  <sheetFormatPr defaultColWidth="11" defaultRowHeight="12.75" x14ac:dyDescent="0.2"/>
  <cols>
    <col min="1" max="1" width="1.875" style="1" customWidth="1"/>
    <col min="2" max="2" width="20.625" style="3" customWidth="1"/>
    <col min="3" max="3" width="52.75" style="9" customWidth="1"/>
    <col min="4" max="4" width="58.875" style="10" customWidth="1"/>
    <col min="5" max="5" width="6.5" style="4" customWidth="1"/>
    <col min="6" max="6" width="12.375" style="4" customWidth="1"/>
    <col min="7" max="7" width="19.125" style="15" customWidth="1"/>
    <col min="8" max="8" width="22.125" style="4" customWidth="1"/>
    <col min="9" max="9" width="11" style="1"/>
    <col min="10" max="11" width="11.75" style="1" bestFit="1" customWidth="1"/>
    <col min="12" max="16384" width="11" style="1"/>
  </cols>
  <sheetData>
    <row r="1" spans="1:11" ht="12.75" customHeight="1" x14ac:dyDescent="0.2">
      <c r="A1" s="12"/>
      <c r="B1" s="14"/>
      <c r="C1" s="14"/>
      <c r="D1" s="14"/>
      <c r="E1" s="14"/>
      <c r="F1" s="14"/>
    </row>
    <row r="2" spans="1:11" ht="30" customHeight="1" x14ac:dyDescent="0.2">
      <c r="A2" s="12"/>
      <c r="B2" s="65"/>
      <c r="C2" s="65"/>
      <c r="D2" s="65"/>
      <c r="E2" s="65"/>
      <c r="F2" s="65"/>
      <c r="G2" s="65"/>
      <c r="H2" s="66"/>
    </row>
    <row r="3" spans="1:11" ht="41.25" customHeight="1" x14ac:dyDescent="0.2">
      <c r="A3" s="12"/>
      <c r="B3" s="59" t="s">
        <v>197</v>
      </c>
      <c r="C3" s="63" t="s">
        <v>198</v>
      </c>
      <c r="D3" s="74" t="s">
        <v>196</v>
      </c>
      <c r="E3" s="69" t="s">
        <v>201</v>
      </c>
      <c r="F3" s="70"/>
      <c r="G3" s="67"/>
      <c r="H3" s="68"/>
    </row>
    <row r="4" spans="1:11" ht="39.75" customHeight="1" x14ac:dyDescent="0.2">
      <c r="A4" s="12"/>
      <c r="B4" s="59" t="s">
        <v>199</v>
      </c>
      <c r="C4" s="64" t="s">
        <v>200</v>
      </c>
      <c r="D4" s="74"/>
      <c r="E4" s="71" t="s">
        <v>203</v>
      </c>
      <c r="F4" s="72"/>
      <c r="G4" s="78"/>
      <c r="H4" s="68"/>
    </row>
    <row r="5" spans="1:11" ht="37.5" customHeight="1" x14ac:dyDescent="0.2">
      <c r="A5" s="12"/>
      <c r="B5" s="59" t="s">
        <v>202</v>
      </c>
      <c r="C5" s="61"/>
      <c r="D5" s="75"/>
      <c r="E5" s="73" t="s">
        <v>204</v>
      </c>
      <c r="F5" s="73"/>
      <c r="G5" s="76"/>
      <c r="H5" s="77"/>
    </row>
    <row r="6" spans="1:11" ht="15.75" customHeight="1" thickBot="1" x14ac:dyDescent="0.25">
      <c r="A6" s="12"/>
      <c r="B6" s="58"/>
      <c r="C6" s="13"/>
      <c r="D6" s="13"/>
      <c r="E6" s="60"/>
      <c r="F6" s="60"/>
    </row>
    <row r="7" spans="1:11" ht="20.25" customHeight="1" thickBot="1" x14ac:dyDescent="0.25">
      <c r="B7" s="115" t="s">
        <v>0</v>
      </c>
      <c r="C7" s="115" t="s">
        <v>2</v>
      </c>
      <c r="D7" s="115"/>
      <c r="E7" s="115" t="s">
        <v>1</v>
      </c>
      <c r="F7" s="116" t="s">
        <v>3</v>
      </c>
      <c r="G7" s="16" t="s">
        <v>4</v>
      </c>
      <c r="H7" s="114" t="s">
        <v>4</v>
      </c>
    </row>
    <row r="8" spans="1:11" ht="40.5" customHeight="1" thickBot="1" x14ac:dyDescent="0.25">
      <c r="B8" s="115"/>
      <c r="C8" s="115"/>
      <c r="D8" s="115"/>
      <c r="E8" s="115"/>
      <c r="F8" s="116"/>
      <c r="G8" s="16" t="s">
        <v>26</v>
      </c>
      <c r="H8" s="114"/>
      <c r="J8" s="44"/>
      <c r="K8" s="44"/>
    </row>
    <row r="9" spans="1:11" ht="45.75" customHeight="1" x14ac:dyDescent="0.2">
      <c r="B9" s="106" t="s">
        <v>15</v>
      </c>
      <c r="C9" s="107"/>
      <c r="D9" s="107"/>
      <c r="E9" s="107"/>
      <c r="F9" s="107"/>
      <c r="G9" s="107"/>
      <c r="H9" s="107"/>
    </row>
    <row r="10" spans="1:11" ht="45.75" customHeight="1" x14ac:dyDescent="0.2">
      <c r="B10" s="108" t="s">
        <v>7</v>
      </c>
      <c r="C10" s="88" t="s">
        <v>31</v>
      </c>
      <c r="D10" s="89"/>
      <c r="E10" s="62" t="s">
        <v>8</v>
      </c>
      <c r="F10" s="56">
        <v>2</v>
      </c>
      <c r="G10" s="55"/>
      <c r="H10" s="54">
        <f>(F10*G10)</f>
        <v>0</v>
      </c>
    </row>
    <row r="11" spans="1:11" ht="37.5" customHeight="1" x14ac:dyDescent="0.2">
      <c r="B11" s="108"/>
      <c r="C11" s="92" t="s">
        <v>32</v>
      </c>
      <c r="D11" s="93"/>
      <c r="E11" s="18" t="s">
        <v>8</v>
      </c>
      <c r="F11" s="19">
        <v>1</v>
      </c>
      <c r="G11" s="17"/>
      <c r="H11" s="11">
        <f t="shared" ref="H11:H16" si="0">(F11*G11)</f>
        <v>0</v>
      </c>
    </row>
    <row r="12" spans="1:11" ht="59.25" customHeight="1" x14ac:dyDescent="0.2">
      <c r="B12" s="108"/>
      <c r="C12" s="88" t="s">
        <v>174</v>
      </c>
      <c r="D12" s="89"/>
      <c r="E12" s="32" t="s">
        <v>8</v>
      </c>
      <c r="F12" s="19">
        <v>2</v>
      </c>
      <c r="G12" s="17"/>
      <c r="H12" s="11">
        <f t="shared" si="0"/>
        <v>0</v>
      </c>
    </row>
    <row r="13" spans="1:11" ht="40.5" customHeight="1" x14ac:dyDescent="0.2">
      <c r="B13" s="108"/>
      <c r="C13" s="117" t="s">
        <v>33</v>
      </c>
      <c r="D13" s="118"/>
      <c r="E13" s="18" t="s">
        <v>8</v>
      </c>
      <c r="F13" s="19">
        <v>2</v>
      </c>
      <c r="G13" s="17"/>
      <c r="H13" s="11">
        <f t="shared" si="0"/>
        <v>0</v>
      </c>
    </row>
    <row r="14" spans="1:11" ht="41.25" customHeight="1" x14ac:dyDescent="0.2">
      <c r="B14" s="108"/>
      <c r="C14" s="88" t="s">
        <v>34</v>
      </c>
      <c r="D14" s="89"/>
      <c r="E14" s="18" t="s">
        <v>8</v>
      </c>
      <c r="F14" s="19">
        <v>1</v>
      </c>
      <c r="G14" s="17"/>
      <c r="H14" s="11">
        <f t="shared" si="0"/>
        <v>0</v>
      </c>
    </row>
    <row r="15" spans="1:11" ht="15" hidden="1" customHeight="1" x14ac:dyDescent="0.2">
      <c r="B15" s="108"/>
      <c r="C15" s="20"/>
      <c r="D15" s="21" t="s">
        <v>6</v>
      </c>
      <c r="E15" s="22"/>
      <c r="F15" s="23"/>
      <c r="G15" s="24" t="e">
        <f>(F15*#REF!)</f>
        <v>#REF!</v>
      </c>
      <c r="H15" s="7" t="e">
        <f>G15+#REF!</f>
        <v>#REF!</v>
      </c>
    </row>
    <row r="16" spans="1:11" ht="66" customHeight="1" x14ac:dyDescent="0.2">
      <c r="B16" s="109"/>
      <c r="C16" s="99" t="s">
        <v>152</v>
      </c>
      <c r="D16" s="89"/>
      <c r="E16" s="18" t="s">
        <v>8</v>
      </c>
      <c r="F16" s="19">
        <v>1</v>
      </c>
      <c r="G16" s="31"/>
      <c r="H16" s="11">
        <f t="shared" si="0"/>
        <v>0</v>
      </c>
    </row>
    <row r="17" spans="2:8" ht="41.25" customHeight="1" x14ac:dyDescent="0.2">
      <c r="B17" s="94" t="s">
        <v>16</v>
      </c>
      <c r="C17" s="95"/>
      <c r="D17" s="95"/>
      <c r="E17" s="95"/>
      <c r="F17" s="95"/>
      <c r="G17" s="95"/>
      <c r="H17" s="7">
        <f>SUM(H10+H11+H12+H13+H14+H16)</f>
        <v>0</v>
      </c>
    </row>
    <row r="18" spans="2:8" ht="18.75" customHeight="1" x14ac:dyDescent="0.2">
      <c r="B18" s="96"/>
      <c r="C18" s="96"/>
      <c r="D18" s="96"/>
      <c r="E18" s="96"/>
      <c r="F18" s="96"/>
      <c r="G18" s="96"/>
      <c r="H18" s="96"/>
    </row>
    <row r="19" spans="2:8" ht="198.75" customHeight="1" x14ac:dyDescent="0.2">
      <c r="B19" s="133" t="s">
        <v>9</v>
      </c>
      <c r="C19" s="101" t="s">
        <v>37</v>
      </c>
      <c r="D19" s="25" t="s">
        <v>35</v>
      </c>
      <c r="E19" s="18" t="s">
        <v>5</v>
      </c>
      <c r="F19" s="19">
        <v>78</v>
      </c>
      <c r="G19" s="103"/>
      <c r="H19" s="104">
        <f>((F19+F20)*G19)</f>
        <v>0</v>
      </c>
    </row>
    <row r="20" spans="2:8" ht="187.5" customHeight="1" x14ac:dyDescent="0.2">
      <c r="B20" s="134"/>
      <c r="C20" s="127"/>
      <c r="D20" s="25" t="s">
        <v>36</v>
      </c>
      <c r="E20" s="18" t="s">
        <v>5</v>
      </c>
      <c r="F20" s="19">
        <v>11</v>
      </c>
      <c r="G20" s="103"/>
      <c r="H20" s="105"/>
    </row>
    <row r="21" spans="2:8" ht="138" customHeight="1" x14ac:dyDescent="0.2">
      <c r="B21" s="134"/>
      <c r="C21" s="110" t="s">
        <v>145</v>
      </c>
      <c r="D21" s="101" t="s">
        <v>154</v>
      </c>
      <c r="E21" s="137" t="s">
        <v>5</v>
      </c>
      <c r="F21" s="139">
        <v>31</v>
      </c>
      <c r="G21" s="112"/>
      <c r="H21" s="104">
        <f>((F21+F22)*G21)</f>
        <v>0</v>
      </c>
    </row>
    <row r="22" spans="2:8" ht="106.5" customHeight="1" x14ac:dyDescent="0.2">
      <c r="B22" s="135"/>
      <c r="C22" s="111"/>
      <c r="D22" s="127"/>
      <c r="E22" s="138"/>
      <c r="F22" s="140"/>
      <c r="G22" s="113"/>
      <c r="H22" s="105"/>
    </row>
    <row r="23" spans="2:8" ht="117" customHeight="1" x14ac:dyDescent="0.2">
      <c r="B23" s="133" t="s">
        <v>190</v>
      </c>
      <c r="C23" s="98" t="s">
        <v>155</v>
      </c>
      <c r="D23" s="29" t="s">
        <v>182</v>
      </c>
      <c r="E23" s="18" t="s">
        <v>5</v>
      </c>
      <c r="F23" s="19">
        <v>42</v>
      </c>
      <c r="G23" s="90"/>
      <c r="H23" s="104">
        <f>((F23+F24)*G23)</f>
        <v>0</v>
      </c>
    </row>
    <row r="24" spans="2:8" ht="132" customHeight="1" x14ac:dyDescent="0.2">
      <c r="B24" s="135"/>
      <c r="C24" s="98"/>
      <c r="D24" s="27" t="s">
        <v>183</v>
      </c>
      <c r="E24" s="18" t="s">
        <v>5</v>
      </c>
      <c r="F24" s="19">
        <v>31</v>
      </c>
      <c r="G24" s="91"/>
      <c r="H24" s="105"/>
    </row>
    <row r="25" spans="2:8" ht="36.75" customHeight="1" x14ac:dyDescent="0.2">
      <c r="B25" s="94" t="s">
        <v>17</v>
      </c>
      <c r="C25" s="95"/>
      <c r="D25" s="95"/>
      <c r="E25" s="95"/>
      <c r="F25" s="95"/>
      <c r="G25" s="95"/>
      <c r="H25" s="7">
        <f>SUM(H19:H24)</f>
        <v>0</v>
      </c>
    </row>
    <row r="26" spans="2:8" ht="18.75" customHeight="1" x14ac:dyDescent="0.2">
      <c r="B26" s="96"/>
      <c r="C26" s="96"/>
      <c r="D26" s="96"/>
      <c r="E26" s="96"/>
      <c r="F26" s="96"/>
      <c r="G26" s="96"/>
      <c r="H26" s="96"/>
    </row>
    <row r="27" spans="2:8" ht="114" customHeight="1" x14ac:dyDescent="0.2">
      <c r="B27" s="86" t="s">
        <v>10</v>
      </c>
      <c r="C27" s="98" t="s">
        <v>146</v>
      </c>
      <c r="D27" s="98"/>
      <c r="E27" s="18" t="s">
        <v>5</v>
      </c>
      <c r="F27" s="19">
        <v>172</v>
      </c>
      <c r="G27" s="17"/>
      <c r="H27" s="11">
        <f>(F27*G27)</f>
        <v>0</v>
      </c>
    </row>
    <row r="28" spans="2:8" ht="115.5" customHeight="1" x14ac:dyDescent="0.2">
      <c r="B28" s="87"/>
      <c r="C28" s="99" t="s">
        <v>147</v>
      </c>
      <c r="D28" s="100"/>
      <c r="E28" s="18" t="s">
        <v>153</v>
      </c>
      <c r="F28" s="47"/>
      <c r="G28" s="17"/>
      <c r="H28" s="11">
        <f>G28</f>
        <v>0</v>
      </c>
    </row>
    <row r="29" spans="2:8" ht="91.5" customHeight="1" x14ac:dyDescent="0.2">
      <c r="B29" s="87"/>
      <c r="C29" s="98" t="s">
        <v>148</v>
      </c>
      <c r="D29" s="98"/>
      <c r="E29" s="18" t="s">
        <v>5</v>
      </c>
      <c r="F29" s="19">
        <v>45</v>
      </c>
      <c r="G29" s="17"/>
      <c r="H29" s="11">
        <f>(G29*F29)</f>
        <v>0</v>
      </c>
    </row>
    <row r="30" spans="2:8" ht="41.25" customHeight="1" x14ac:dyDescent="0.2">
      <c r="B30" s="94" t="s">
        <v>18</v>
      </c>
      <c r="C30" s="95"/>
      <c r="D30" s="95"/>
      <c r="E30" s="95"/>
      <c r="F30" s="95"/>
      <c r="G30" s="95"/>
      <c r="H30" s="7">
        <f>SUM(H27:H29)</f>
        <v>0</v>
      </c>
    </row>
    <row r="31" spans="2:8" ht="18.75" customHeight="1" x14ac:dyDescent="0.2">
      <c r="B31" s="96"/>
      <c r="C31" s="96"/>
      <c r="D31" s="96"/>
      <c r="E31" s="96"/>
      <c r="F31" s="96"/>
      <c r="G31" s="96"/>
      <c r="H31" s="96"/>
    </row>
    <row r="32" spans="2:8" ht="189.75" customHeight="1" x14ac:dyDescent="0.2">
      <c r="B32" s="86" t="s">
        <v>11</v>
      </c>
      <c r="C32" s="99" t="s">
        <v>149</v>
      </c>
      <c r="D32" s="100"/>
      <c r="E32" s="18" t="s">
        <v>5</v>
      </c>
      <c r="F32" s="19">
        <v>21</v>
      </c>
      <c r="G32" s="17"/>
      <c r="H32" s="11">
        <f>(F32*G32)</f>
        <v>0</v>
      </c>
    </row>
    <row r="33" spans="2:8" ht="103.5" customHeight="1" x14ac:dyDescent="0.2">
      <c r="B33" s="87"/>
      <c r="C33" s="128" t="s">
        <v>184</v>
      </c>
      <c r="D33" s="129"/>
      <c r="E33" s="18" t="s">
        <v>1</v>
      </c>
      <c r="F33" s="19">
        <v>33</v>
      </c>
      <c r="G33" s="17"/>
      <c r="H33" s="11">
        <f t="shared" ref="H33" si="1">(F33*G33)</f>
        <v>0</v>
      </c>
    </row>
    <row r="34" spans="2:8" ht="79.5" customHeight="1" x14ac:dyDescent="0.2">
      <c r="B34" s="87"/>
      <c r="C34" s="130" t="s">
        <v>185</v>
      </c>
      <c r="D34" s="129"/>
      <c r="E34" s="18" t="s">
        <v>153</v>
      </c>
      <c r="F34" s="19"/>
      <c r="G34" s="17"/>
      <c r="H34" s="11">
        <f>G34</f>
        <v>0</v>
      </c>
    </row>
    <row r="35" spans="2:8" ht="41.25" customHeight="1" x14ac:dyDescent="0.2">
      <c r="B35" s="94" t="s">
        <v>19</v>
      </c>
      <c r="C35" s="95"/>
      <c r="D35" s="95"/>
      <c r="E35" s="95"/>
      <c r="F35" s="95"/>
      <c r="G35" s="95"/>
      <c r="H35" s="7">
        <f>SUM(H32:H34)</f>
        <v>0</v>
      </c>
    </row>
    <row r="36" spans="2:8" ht="18.75" customHeight="1" x14ac:dyDescent="0.2">
      <c r="B36" s="97"/>
      <c r="C36" s="97"/>
      <c r="D36" s="97"/>
      <c r="E36" s="97"/>
      <c r="F36" s="97"/>
      <c r="G36" s="97"/>
      <c r="H36" s="97"/>
    </row>
    <row r="37" spans="2:8" ht="18.75" customHeight="1" x14ac:dyDescent="0.2">
      <c r="B37" s="28"/>
      <c r="C37" s="28"/>
      <c r="D37" s="28"/>
      <c r="E37" s="28"/>
      <c r="F37" s="28"/>
      <c r="G37" s="28"/>
      <c r="H37" s="28"/>
    </row>
    <row r="38" spans="2:8" ht="193.5" customHeight="1" x14ac:dyDescent="0.2">
      <c r="B38" s="50" t="s">
        <v>12</v>
      </c>
      <c r="C38" s="98" t="s">
        <v>38</v>
      </c>
      <c r="D38" s="98"/>
      <c r="E38" s="18" t="s">
        <v>5</v>
      </c>
      <c r="F38" s="19">
        <v>147</v>
      </c>
      <c r="G38" s="17"/>
      <c r="H38" s="11">
        <f>(F38*G38)</f>
        <v>0</v>
      </c>
    </row>
    <row r="39" spans="2:8" ht="173.25" customHeight="1" x14ac:dyDescent="0.2">
      <c r="B39" s="86" t="s">
        <v>12</v>
      </c>
      <c r="C39" s="98" t="s">
        <v>40</v>
      </c>
      <c r="D39" s="98"/>
      <c r="E39" s="18" t="s">
        <v>5</v>
      </c>
      <c r="F39" s="19">
        <v>145</v>
      </c>
      <c r="G39" s="17"/>
      <c r="H39" s="11">
        <f t="shared" ref="H39:H45" si="2">(F39*G39)</f>
        <v>0</v>
      </c>
    </row>
    <row r="40" spans="2:8" ht="156.75" customHeight="1" x14ac:dyDescent="0.2">
      <c r="B40" s="87"/>
      <c r="C40" s="98" t="s">
        <v>39</v>
      </c>
      <c r="D40" s="98"/>
      <c r="E40" s="18" t="s">
        <v>5</v>
      </c>
      <c r="F40" s="19">
        <v>60.5</v>
      </c>
      <c r="G40" s="17"/>
      <c r="H40" s="11">
        <f t="shared" si="2"/>
        <v>0</v>
      </c>
    </row>
    <row r="41" spans="2:8" ht="179.25" customHeight="1" x14ac:dyDescent="0.2">
      <c r="B41" s="87"/>
      <c r="C41" s="99" t="s">
        <v>41</v>
      </c>
      <c r="D41" s="100"/>
      <c r="E41" s="18" t="s">
        <v>5</v>
      </c>
      <c r="F41" s="19">
        <v>95</v>
      </c>
      <c r="G41" s="17"/>
      <c r="H41" s="11">
        <f t="shared" si="2"/>
        <v>0</v>
      </c>
    </row>
    <row r="42" spans="2:8" ht="257.25" customHeight="1" x14ac:dyDescent="0.2">
      <c r="B42" s="119"/>
      <c r="C42" s="98" t="s">
        <v>42</v>
      </c>
      <c r="D42" s="98"/>
      <c r="E42" s="18" t="s">
        <v>5</v>
      </c>
      <c r="F42" s="19">
        <v>293</v>
      </c>
      <c r="G42" s="17"/>
      <c r="H42" s="11">
        <f t="shared" si="2"/>
        <v>0</v>
      </c>
    </row>
    <row r="43" spans="2:8" ht="198" customHeight="1" x14ac:dyDescent="0.2">
      <c r="B43" s="136" t="s">
        <v>12</v>
      </c>
      <c r="C43" s="98" t="s">
        <v>43</v>
      </c>
      <c r="D43" s="98"/>
      <c r="E43" s="18" t="s">
        <v>5</v>
      </c>
      <c r="F43" s="19">
        <v>99</v>
      </c>
      <c r="G43" s="17"/>
      <c r="H43" s="11">
        <f t="shared" si="2"/>
        <v>0</v>
      </c>
    </row>
    <row r="44" spans="2:8" ht="155.25" customHeight="1" x14ac:dyDescent="0.2">
      <c r="B44" s="136"/>
      <c r="C44" s="98" t="s">
        <v>44</v>
      </c>
      <c r="D44" s="98"/>
      <c r="E44" s="18" t="s">
        <v>5</v>
      </c>
      <c r="F44" s="19">
        <v>96</v>
      </c>
      <c r="G44" s="17"/>
      <c r="H44" s="11">
        <f t="shared" ref="H44" si="3">(F44*G44)</f>
        <v>0</v>
      </c>
    </row>
    <row r="45" spans="2:8" ht="90" customHeight="1" x14ac:dyDescent="0.2">
      <c r="B45" s="136"/>
      <c r="C45" s="98" t="s">
        <v>144</v>
      </c>
      <c r="D45" s="98"/>
      <c r="E45" s="46" t="s">
        <v>1</v>
      </c>
      <c r="F45" s="19">
        <v>16</v>
      </c>
      <c r="G45" s="17"/>
      <c r="H45" s="11">
        <f t="shared" si="2"/>
        <v>0</v>
      </c>
    </row>
    <row r="46" spans="2:8" ht="41.25" customHeight="1" x14ac:dyDescent="0.2">
      <c r="B46" s="94" t="s">
        <v>20</v>
      </c>
      <c r="C46" s="95"/>
      <c r="D46" s="95"/>
      <c r="E46" s="95"/>
      <c r="F46" s="95"/>
      <c r="G46" s="95"/>
      <c r="H46" s="7">
        <f>SUM(H38:H45)</f>
        <v>0</v>
      </c>
    </row>
    <row r="47" spans="2:8" ht="18.75" customHeight="1" x14ac:dyDescent="0.2">
      <c r="B47" s="96"/>
      <c r="C47" s="96"/>
      <c r="D47" s="96"/>
      <c r="E47" s="96"/>
      <c r="F47" s="96"/>
      <c r="G47" s="96"/>
      <c r="H47" s="96"/>
    </row>
    <row r="48" spans="2:8" ht="112.5" customHeight="1" x14ac:dyDescent="0.2">
      <c r="B48" s="86" t="s">
        <v>28</v>
      </c>
      <c r="C48" s="101" t="s">
        <v>156</v>
      </c>
      <c r="D48" s="26" t="s">
        <v>150</v>
      </c>
      <c r="E48" s="18" t="s">
        <v>1</v>
      </c>
      <c r="F48" s="19">
        <v>1</v>
      </c>
      <c r="G48" s="17"/>
      <c r="H48" s="11">
        <f>(F48*G48)</f>
        <v>0</v>
      </c>
    </row>
    <row r="49" spans="2:8" ht="85.5" customHeight="1" x14ac:dyDescent="0.2">
      <c r="B49" s="87"/>
      <c r="C49" s="102"/>
      <c r="D49" s="26" t="s">
        <v>45</v>
      </c>
      <c r="E49" s="18" t="s">
        <v>1</v>
      </c>
      <c r="F49" s="19">
        <v>1</v>
      </c>
      <c r="G49" s="17"/>
      <c r="H49" s="11">
        <f t="shared" ref="H49:H50" si="4">(F49*G49)</f>
        <v>0</v>
      </c>
    </row>
    <row r="50" spans="2:8" ht="101.25" customHeight="1" x14ac:dyDescent="0.2">
      <c r="B50" s="87"/>
      <c r="C50" s="102"/>
      <c r="D50" s="26" t="s">
        <v>151</v>
      </c>
      <c r="E50" s="18" t="s">
        <v>1</v>
      </c>
      <c r="F50" s="19">
        <v>2</v>
      </c>
      <c r="G50" s="17"/>
      <c r="H50" s="11">
        <f t="shared" si="4"/>
        <v>0</v>
      </c>
    </row>
    <row r="51" spans="2:8" ht="41.25" customHeight="1" x14ac:dyDescent="0.2">
      <c r="B51" s="94" t="s">
        <v>21</v>
      </c>
      <c r="C51" s="95"/>
      <c r="D51" s="95"/>
      <c r="E51" s="95"/>
      <c r="F51" s="95"/>
      <c r="G51" s="95"/>
      <c r="H51" s="7">
        <f>SUM(H48:H50)</f>
        <v>0</v>
      </c>
    </row>
    <row r="52" spans="2:8" ht="18.75" customHeight="1" x14ac:dyDescent="0.2">
      <c r="B52" s="97"/>
      <c r="C52" s="97"/>
      <c r="D52" s="97"/>
      <c r="E52" s="97"/>
      <c r="F52" s="97"/>
      <c r="G52" s="97"/>
      <c r="H52" s="97"/>
    </row>
    <row r="53" spans="2:8" ht="5.25" customHeight="1" x14ac:dyDescent="0.2">
      <c r="B53" s="28"/>
      <c r="C53" s="28"/>
      <c r="D53" s="28"/>
      <c r="E53" s="28"/>
      <c r="F53" s="28"/>
      <c r="G53" s="28"/>
      <c r="H53" s="28"/>
    </row>
    <row r="54" spans="2:8" ht="290.25" customHeight="1" x14ac:dyDescent="0.2">
      <c r="B54" s="50" t="s">
        <v>13</v>
      </c>
      <c r="C54" s="98" t="s">
        <v>157</v>
      </c>
      <c r="D54" s="98"/>
      <c r="E54" s="18" t="s">
        <v>1</v>
      </c>
      <c r="F54" s="19">
        <v>1</v>
      </c>
      <c r="G54" s="17"/>
      <c r="H54" s="11">
        <f>(F54*G54)</f>
        <v>0</v>
      </c>
    </row>
    <row r="55" spans="2:8" ht="210" customHeight="1" x14ac:dyDescent="0.2">
      <c r="B55" s="86" t="s">
        <v>13</v>
      </c>
      <c r="C55" s="99" t="s">
        <v>158</v>
      </c>
      <c r="D55" s="100"/>
      <c r="E55" s="18" t="s">
        <v>1</v>
      </c>
      <c r="F55" s="19">
        <v>1</v>
      </c>
      <c r="G55" s="17"/>
      <c r="H55" s="11">
        <f t="shared" ref="H55:H63" si="5">(F55*G55)</f>
        <v>0</v>
      </c>
    </row>
    <row r="56" spans="2:8" ht="227.25" customHeight="1" x14ac:dyDescent="0.2">
      <c r="B56" s="87"/>
      <c r="C56" s="131" t="s">
        <v>159</v>
      </c>
      <c r="D56" s="131"/>
      <c r="E56" s="18" t="s">
        <v>1</v>
      </c>
      <c r="F56" s="19">
        <v>1</v>
      </c>
      <c r="G56" s="17"/>
      <c r="H56" s="11">
        <f t="shared" si="5"/>
        <v>0</v>
      </c>
    </row>
    <row r="57" spans="2:8" ht="69" customHeight="1" x14ac:dyDescent="0.2">
      <c r="B57" s="87"/>
      <c r="C57" s="99" t="s">
        <v>65</v>
      </c>
      <c r="D57" s="100"/>
      <c r="E57" s="18" t="s">
        <v>1</v>
      </c>
      <c r="F57" s="19">
        <v>1</v>
      </c>
      <c r="G57" s="17"/>
      <c r="H57" s="11">
        <f t="shared" si="5"/>
        <v>0</v>
      </c>
    </row>
    <row r="58" spans="2:8" ht="106.5" customHeight="1" x14ac:dyDescent="0.2">
      <c r="B58" s="87"/>
      <c r="C58" s="99" t="s">
        <v>160</v>
      </c>
      <c r="D58" s="100"/>
      <c r="E58" s="18" t="s">
        <v>1</v>
      </c>
      <c r="F58" s="19">
        <v>1</v>
      </c>
      <c r="G58" s="17"/>
      <c r="H58" s="11">
        <f t="shared" si="5"/>
        <v>0</v>
      </c>
    </row>
    <row r="59" spans="2:8" ht="127.5" customHeight="1" x14ac:dyDescent="0.2">
      <c r="B59" s="119"/>
      <c r="C59" s="99" t="s">
        <v>161</v>
      </c>
      <c r="D59" s="100"/>
      <c r="E59" s="18" t="s">
        <v>1</v>
      </c>
      <c r="F59" s="19">
        <v>1</v>
      </c>
      <c r="G59" s="17"/>
      <c r="H59" s="11">
        <f t="shared" si="5"/>
        <v>0</v>
      </c>
    </row>
    <row r="60" spans="2:8" ht="252" customHeight="1" x14ac:dyDescent="0.2">
      <c r="B60" s="86" t="s">
        <v>13</v>
      </c>
      <c r="C60" s="99" t="s">
        <v>162</v>
      </c>
      <c r="D60" s="100"/>
      <c r="E60" s="18" t="s">
        <v>1</v>
      </c>
      <c r="F60" s="19">
        <v>3</v>
      </c>
      <c r="G60" s="17"/>
      <c r="H60" s="11">
        <f t="shared" ref="H60" si="6">(F60*G60)</f>
        <v>0</v>
      </c>
    </row>
    <row r="61" spans="2:8" ht="197.25" customHeight="1" x14ac:dyDescent="0.2">
      <c r="B61" s="87"/>
      <c r="C61" s="99" t="s">
        <v>163</v>
      </c>
      <c r="D61" s="100"/>
      <c r="E61" s="18" t="s">
        <v>1</v>
      </c>
      <c r="F61" s="19">
        <v>1</v>
      </c>
      <c r="G61" s="17"/>
      <c r="H61" s="11">
        <f t="shared" si="5"/>
        <v>0</v>
      </c>
    </row>
    <row r="62" spans="2:8" ht="201" customHeight="1" x14ac:dyDescent="0.2">
      <c r="B62" s="87"/>
      <c r="C62" s="99" t="s">
        <v>63</v>
      </c>
      <c r="D62" s="100"/>
      <c r="E62" s="18" t="s">
        <v>1</v>
      </c>
      <c r="F62" s="19">
        <v>1</v>
      </c>
      <c r="G62" s="17"/>
      <c r="H62" s="11">
        <f t="shared" si="5"/>
        <v>0</v>
      </c>
    </row>
    <row r="63" spans="2:8" ht="121.5" customHeight="1" x14ac:dyDescent="0.2">
      <c r="B63" s="119"/>
      <c r="C63" s="99" t="s">
        <v>46</v>
      </c>
      <c r="D63" s="100"/>
      <c r="E63" s="18" t="s">
        <v>1</v>
      </c>
      <c r="F63" s="19">
        <v>1</v>
      </c>
      <c r="G63" s="17"/>
      <c r="H63" s="11">
        <f t="shared" si="5"/>
        <v>0</v>
      </c>
    </row>
    <row r="64" spans="2:8" ht="41.25" customHeight="1" x14ac:dyDescent="0.2">
      <c r="B64" s="94" t="s">
        <v>22</v>
      </c>
      <c r="C64" s="95"/>
      <c r="D64" s="95"/>
      <c r="E64" s="95"/>
      <c r="F64" s="95"/>
      <c r="G64" s="95"/>
      <c r="H64" s="7">
        <f>SUM(H54:H63)</f>
        <v>0</v>
      </c>
    </row>
    <row r="65" spans="2:8" ht="18.75" customHeight="1" x14ac:dyDescent="0.2">
      <c r="B65" s="96"/>
      <c r="C65" s="96"/>
      <c r="D65" s="96"/>
      <c r="E65" s="96"/>
      <c r="F65" s="96"/>
      <c r="G65" s="96"/>
      <c r="H65" s="96"/>
    </row>
    <row r="66" spans="2:8" ht="149.25" customHeight="1" x14ac:dyDescent="0.2">
      <c r="B66" s="86" t="s">
        <v>14</v>
      </c>
      <c r="C66" s="120" t="s">
        <v>29</v>
      </c>
      <c r="D66" s="27" t="s">
        <v>47</v>
      </c>
      <c r="E66" s="18" t="s">
        <v>1</v>
      </c>
      <c r="F66" s="19">
        <v>4</v>
      </c>
      <c r="G66" s="17"/>
      <c r="H66" s="11">
        <f t="shared" ref="H66" si="7">(F66*G66)</f>
        <v>0</v>
      </c>
    </row>
    <row r="67" spans="2:8" ht="144.75" customHeight="1" x14ac:dyDescent="0.2">
      <c r="B67" s="87"/>
      <c r="C67" s="121"/>
      <c r="D67" s="27" t="s">
        <v>48</v>
      </c>
      <c r="E67" s="18" t="s">
        <v>1</v>
      </c>
      <c r="F67" s="19">
        <v>11</v>
      </c>
      <c r="G67" s="17"/>
      <c r="H67" s="11">
        <f>(F67*G67)</f>
        <v>0</v>
      </c>
    </row>
    <row r="68" spans="2:8" ht="139.5" customHeight="1" x14ac:dyDescent="0.2">
      <c r="B68" s="87"/>
      <c r="C68" s="121"/>
      <c r="D68" s="27" t="s">
        <v>49</v>
      </c>
      <c r="E68" s="18" t="s">
        <v>1</v>
      </c>
      <c r="F68" s="19">
        <v>1</v>
      </c>
      <c r="G68" s="17"/>
      <c r="H68" s="11">
        <f t="shared" ref="H68" si="8">(F68*G68)</f>
        <v>0</v>
      </c>
    </row>
    <row r="69" spans="2:8" ht="192.75" customHeight="1" x14ac:dyDescent="0.2">
      <c r="B69" s="119"/>
      <c r="C69" s="122"/>
      <c r="D69" s="27" t="s">
        <v>186</v>
      </c>
      <c r="E69" s="8" t="s">
        <v>1</v>
      </c>
      <c r="F69" s="5">
        <v>1</v>
      </c>
      <c r="G69" s="6"/>
      <c r="H69" s="11">
        <f t="shared" ref="H69:H75" si="9">(F69*G69)</f>
        <v>0</v>
      </c>
    </row>
    <row r="70" spans="2:8" ht="130.5" customHeight="1" x14ac:dyDescent="0.2">
      <c r="B70" s="86" t="s">
        <v>14</v>
      </c>
      <c r="C70" s="49" t="s">
        <v>29</v>
      </c>
      <c r="D70" s="27" t="s">
        <v>50</v>
      </c>
      <c r="E70" s="18" t="s">
        <v>1</v>
      </c>
      <c r="F70" s="19">
        <v>20</v>
      </c>
      <c r="G70" s="17"/>
      <c r="H70" s="11">
        <f t="shared" si="9"/>
        <v>0</v>
      </c>
    </row>
    <row r="71" spans="2:8" ht="125.25" customHeight="1" x14ac:dyDescent="0.2">
      <c r="B71" s="87"/>
      <c r="C71" s="120" t="s">
        <v>30</v>
      </c>
      <c r="D71" s="27" t="s">
        <v>51</v>
      </c>
      <c r="E71" s="18" t="s">
        <v>1</v>
      </c>
      <c r="F71" s="19">
        <v>3</v>
      </c>
      <c r="G71" s="17"/>
      <c r="H71" s="11">
        <f t="shared" si="9"/>
        <v>0</v>
      </c>
    </row>
    <row r="72" spans="2:8" ht="91.5" customHeight="1" x14ac:dyDescent="0.2">
      <c r="B72" s="87"/>
      <c r="C72" s="121"/>
      <c r="D72" s="27" t="s">
        <v>53</v>
      </c>
      <c r="E72" s="18" t="s">
        <v>1</v>
      </c>
      <c r="F72" s="19">
        <v>1</v>
      </c>
      <c r="G72" s="17"/>
      <c r="H72" s="11">
        <f t="shared" ref="H72:H73" si="10">(F72*G72)</f>
        <v>0</v>
      </c>
    </row>
    <row r="73" spans="2:8" ht="139.5" customHeight="1" x14ac:dyDescent="0.2">
      <c r="B73" s="87"/>
      <c r="C73" s="121"/>
      <c r="D73" s="27" t="s">
        <v>52</v>
      </c>
      <c r="E73" s="18" t="s">
        <v>1</v>
      </c>
      <c r="F73" s="19">
        <v>1</v>
      </c>
      <c r="G73" s="17"/>
      <c r="H73" s="11">
        <f t="shared" si="10"/>
        <v>0</v>
      </c>
    </row>
    <row r="74" spans="2:8" ht="98.25" customHeight="1" x14ac:dyDescent="0.2">
      <c r="B74" s="119"/>
      <c r="C74" s="122"/>
      <c r="D74" s="30" t="s">
        <v>54</v>
      </c>
      <c r="E74" s="18" t="s">
        <v>1</v>
      </c>
      <c r="F74" s="19">
        <v>5</v>
      </c>
      <c r="G74" s="17"/>
      <c r="H74" s="11">
        <f t="shared" si="9"/>
        <v>0</v>
      </c>
    </row>
    <row r="75" spans="2:8" ht="231.75" customHeight="1" x14ac:dyDescent="0.2">
      <c r="B75" s="50" t="s">
        <v>14</v>
      </c>
      <c r="C75" s="49" t="s">
        <v>30</v>
      </c>
      <c r="D75" s="27" t="s">
        <v>55</v>
      </c>
      <c r="E75" s="46" t="s">
        <v>1</v>
      </c>
      <c r="F75" s="19">
        <v>3</v>
      </c>
      <c r="G75" s="47"/>
      <c r="H75" s="52">
        <f t="shared" si="9"/>
        <v>0</v>
      </c>
    </row>
    <row r="76" spans="2:8" ht="41.25" customHeight="1" x14ac:dyDescent="0.2">
      <c r="B76" s="94" t="s">
        <v>23</v>
      </c>
      <c r="C76" s="95"/>
      <c r="D76" s="95"/>
      <c r="E76" s="95"/>
      <c r="F76" s="95"/>
      <c r="G76" s="95"/>
      <c r="H76" s="7">
        <f>SUM(H66:H75)</f>
        <v>0</v>
      </c>
    </row>
    <row r="77" spans="2:8" ht="18.75" customHeight="1" x14ac:dyDescent="0.2">
      <c r="B77" s="96"/>
      <c r="C77" s="96"/>
      <c r="D77" s="96"/>
      <c r="E77" s="96"/>
      <c r="F77" s="96"/>
      <c r="G77" s="96"/>
      <c r="H77" s="96"/>
    </row>
    <row r="78" spans="2:8" ht="66.75" customHeight="1" x14ac:dyDescent="0.2">
      <c r="B78" s="86" t="s">
        <v>191</v>
      </c>
      <c r="C78" s="120" t="s">
        <v>177</v>
      </c>
      <c r="D78" s="29" t="s">
        <v>164</v>
      </c>
      <c r="E78" s="32" t="s">
        <v>1</v>
      </c>
      <c r="F78" s="19">
        <v>3</v>
      </c>
      <c r="G78" s="47"/>
      <c r="H78" s="52">
        <f>(F78*G78)</f>
        <v>0</v>
      </c>
    </row>
    <row r="79" spans="2:8" ht="103.5" customHeight="1" x14ac:dyDescent="0.2">
      <c r="B79" s="87"/>
      <c r="C79" s="122"/>
      <c r="D79" s="26" t="s">
        <v>165</v>
      </c>
      <c r="E79" s="46" t="s">
        <v>1</v>
      </c>
      <c r="F79" s="19">
        <v>3</v>
      </c>
      <c r="G79" s="47"/>
      <c r="H79" s="52">
        <f>(F79*G79)</f>
        <v>0</v>
      </c>
    </row>
    <row r="80" spans="2:8" ht="285.75" customHeight="1" x14ac:dyDescent="0.2">
      <c r="B80" s="119"/>
      <c r="C80" s="49" t="s">
        <v>56</v>
      </c>
      <c r="D80" s="26" t="s">
        <v>187</v>
      </c>
      <c r="E80" s="46" t="s">
        <v>1</v>
      </c>
      <c r="F80" s="19">
        <v>4</v>
      </c>
      <c r="G80" s="47"/>
      <c r="H80" s="52">
        <f t="shared" ref="H80:H81" si="11">(F80*G80)</f>
        <v>0</v>
      </c>
    </row>
    <row r="81" spans="2:8" ht="236.25" customHeight="1" x14ac:dyDescent="0.2">
      <c r="B81" s="86" t="s">
        <v>192</v>
      </c>
      <c r="C81" s="120" t="s">
        <v>56</v>
      </c>
      <c r="D81" s="26" t="s">
        <v>57</v>
      </c>
      <c r="E81" s="18" t="s">
        <v>1</v>
      </c>
      <c r="F81" s="19">
        <v>2</v>
      </c>
      <c r="G81" s="17"/>
      <c r="H81" s="11">
        <f t="shared" si="11"/>
        <v>0</v>
      </c>
    </row>
    <row r="82" spans="2:8" ht="98.25" customHeight="1" x14ac:dyDescent="0.2">
      <c r="B82" s="87"/>
      <c r="C82" s="122"/>
      <c r="D82" s="26" t="s">
        <v>64</v>
      </c>
      <c r="E82" s="18" t="s">
        <v>1</v>
      </c>
      <c r="F82" s="19">
        <v>2</v>
      </c>
      <c r="G82" s="17"/>
      <c r="H82" s="11">
        <f>(F82*G82)</f>
        <v>0</v>
      </c>
    </row>
    <row r="83" spans="2:8" ht="212.25" customHeight="1" x14ac:dyDescent="0.2">
      <c r="B83" s="87"/>
      <c r="C83" s="120" t="s">
        <v>188</v>
      </c>
      <c r="D83" s="26" t="s">
        <v>167</v>
      </c>
      <c r="E83" s="18" t="s">
        <v>1</v>
      </c>
      <c r="F83" s="19">
        <v>3</v>
      </c>
      <c r="G83" s="17"/>
      <c r="H83" s="11">
        <f>(F83*G83)</f>
        <v>0</v>
      </c>
    </row>
    <row r="84" spans="2:8" ht="181.5" customHeight="1" x14ac:dyDescent="0.2">
      <c r="B84" s="119"/>
      <c r="C84" s="122"/>
      <c r="D84" s="26" t="s">
        <v>168</v>
      </c>
      <c r="E84" s="18" t="s">
        <v>1</v>
      </c>
      <c r="F84" s="19">
        <v>1</v>
      </c>
      <c r="G84" s="17"/>
      <c r="H84" s="11">
        <f>(F84*G84)</f>
        <v>0</v>
      </c>
    </row>
    <row r="85" spans="2:8" ht="195" customHeight="1" x14ac:dyDescent="0.2">
      <c r="B85" s="86" t="s">
        <v>193</v>
      </c>
      <c r="C85" s="49" t="s">
        <v>188</v>
      </c>
      <c r="D85" s="51" t="s">
        <v>178</v>
      </c>
      <c r="E85" s="18" t="s">
        <v>1</v>
      </c>
      <c r="F85" s="19">
        <v>1</v>
      </c>
      <c r="G85" s="17"/>
      <c r="H85" s="11">
        <f>(F85*G85)</f>
        <v>0</v>
      </c>
    </row>
    <row r="86" spans="2:8" ht="40.5" customHeight="1" x14ac:dyDescent="0.2">
      <c r="B86" s="119"/>
      <c r="C86" s="125" t="s">
        <v>58</v>
      </c>
      <c r="D86" s="100"/>
      <c r="E86" s="18" t="s">
        <v>1</v>
      </c>
      <c r="F86" s="19">
        <v>1</v>
      </c>
      <c r="G86" s="17"/>
      <c r="H86" s="53">
        <f>(F86*G86)</f>
        <v>0</v>
      </c>
    </row>
    <row r="87" spans="2:8" ht="41.25" customHeight="1" x14ac:dyDescent="0.2">
      <c r="B87" s="94" t="s">
        <v>24</v>
      </c>
      <c r="C87" s="95"/>
      <c r="D87" s="95"/>
      <c r="E87" s="95"/>
      <c r="F87" s="95"/>
      <c r="G87" s="95"/>
      <c r="H87" s="7">
        <f>SUM(H78:H86)</f>
        <v>0</v>
      </c>
    </row>
    <row r="88" spans="2:8" ht="18.75" customHeight="1" x14ac:dyDescent="0.2">
      <c r="B88" s="97"/>
      <c r="C88" s="97"/>
      <c r="D88" s="97"/>
      <c r="E88" s="97"/>
      <c r="F88" s="97"/>
      <c r="G88" s="97"/>
      <c r="H88" s="97"/>
    </row>
    <row r="89" spans="2:8" ht="18.75" customHeight="1" x14ac:dyDescent="0.2">
      <c r="B89" s="132"/>
      <c r="C89" s="132"/>
      <c r="D89" s="132"/>
      <c r="E89" s="132"/>
      <c r="F89" s="132"/>
      <c r="G89" s="132"/>
      <c r="H89" s="132"/>
    </row>
    <row r="90" spans="2:8" ht="40.5" customHeight="1" x14ac:dyDescent="0.2">
      <c r="B90" s="86" t="s">
        <v>59</v>
      </c>
      <c r="C90" s="99" t="s">
        <v>84</v>
      </c>
      <c r="D90" s="100"/>
      <c r="E90" s="18"/>
      <c r="F90" s="19"/>
      <c r="G90" s="17"/>
      <c r="H90" s="11"/>
    </row>
    <row r="91" spans="2:8" ht="56.25" customHeight="1" x14ac:dyDescent="0.2">
      <c r="B91" s="87"/>
      <c r="C91" s="80" t="s">
        <v>143</v>
      </c>
      <c r="D91" s="81"/>
      <c r="E91" s="18"/>
      <c r="F91" s="19"/>
      <c r="G91" s="17"/>
      <c r="H91" s="11"/>
    </row>
    <row r="92" spans="2:8" ht="40.5" customHeight="1" x14ac:dyDescent="0.2">
      <c r="B92" s="87"/>
      <c r="C92" s="80" t="s">
        <v>77</v>
      </c>
      <c r="D92" s="81"/>
      <c r="E92" s="18" t="s">
        <v>74</v>
      </c>
      <c r="F92" s="19">
        <v>1</v>
      </c>
      <c r="G92" s="17"/>
      <c r="H92" s="11">
        <f t="shared" ref="H92:H97" si="12">(F92*G92)</f>
        <v>0</v>
      </c>
    </row>
    <row r="93" spans="2:8" ht="40.5" customHeight="1" x14ac:dyDescent="0.2">
      <c r="B93" s="87"/>
      <c r="C93" s="123" t="s">
        <v>142</v>
      </c>
      <c r="D93" s="89"/>
      <c r="E93" s="40" t="s">
        <v>74</v>
      </c>
      <c r="F93" s="41">
        <v>26</v>
      </c>
      <c r="G93" s="42"/>
      <c r="H93" s="43">
        <f t="shared" si="12"/>
        <v>0</v>
      </c>
    </row>
    <row r="94" spans="2:8" ht="40.5" customHeight="1" x14ac:dyDescent="0.2">
      <c r="B94" s="87"/>
      <c r="C94" s="123" t="s">
        <v>78</v>
      </c>
      <c r="D94" s="89"/>
      <c r="E94" s="40" t="s">
        <v>74</v>
      </c>
      <c r="F94" s="41">
        <v>4</v>
      </c>
      <c r="G94" s="42"/>
      <c r="H94" s="43">
        <f t="shared" si="12"/>
        <v>0</v>
      </c>
    </row>
    <row r="95" spans="2:8" ht="40.5" customHeight="1" x14ac:dyDescent="0.2">
      <c r="B95" s="87"/>
      <c r="C95" s="123" t="s">
        <v>79</v>
      </c>
      <c r="D95" s="89"/>
      <c r="E95" s="40" t="s">
        <v>74</v>
      </c>
      <c r="F95" s="41">
        <v>13</v>
      </c>
      <c r="G95" s="42"/>
      <c r="H95" s="43">
        <f t="shared" si="12"/>
        <v>0</v>
      </c>
    </row>
    <row r="96" spans="2:8" ht="40.5" customHeight="1" x14ac:dyDescent="0.2">
      <c r="B96" s="87"/>
      <c r="C96" s="123" t="s">
        <v>80</v>
      </c>
      <c r="D96" s="89"/>
      <c r="E96" s="40" t="s">
        <v>73</v>
      </c>
      <c r="F96" s="41">
        <v>10</v>
      </c>
      <c r="G96" s="42"/>
      <c r="H96" s="43">
        <f t="shared" si="12"/>
        <v>0</v>
      </c>
    </row>
    <row r="97" spans="2:8" ht="40.5" customHeight="1" x14ac:dyDescent="0.2">
      <c r="B97" s="87"/>
      <c r="C97" s="123" t="s">
        <v>81</v>
      </c>
      <c r="D97" s="89"/>
      <c r="E97" s="40" t="s">
        <v>73</v>
      </c>
      <c r="F97" s="41">
        <v>12</v>
      </c>
      <c r="G97" s="42"/>
      <c r="H97" s="43">
        <f t="shared" si="12"/>
        <v>0</v>
      </c>
    </row>
    <row r="98" spans="2:8" ht="40.5" customHeight="1" x14ac:dyDescent="0.2">
      <c r="B98" s="119"/>
      <c r="C98" s="99" t="s">
        <v>83</v>
      </c>
      <c r="D98" s="100"/>
      <c r="E98" s="18"/>
      <c r="F98" s="19"/>
      <c r="G98" s="17"/>
      <c r="H98" s="11"/>
    </row>
    <row r="99" spans="2:8" ht="77.25" customHeight="1" x14ac:dyDescent="0.2">
      <c r="B99" s="86" t="s">
        <v>59</v>
      </c>
      <c r="C99" s="80" t="s">
        <v>82</v>
      </c>
      <c r="D99" s="81"/>
      <c r="E99" s="18" t="s">
        <v>74</v>
      </c>
      <c r="F99" s="19">
        <v>1</v>
      </c>
      <c r="G99" s="17"/>
      <c r="H99" s="11">
        <f t="shared" ref="H99" si="13">(F99*G99)</f>
        <v>0</v>
      </c>
    </row>
    <row r="100" spans="2:8" ht="40.5" customHeight="1" x14ac:dyDescent="0.2">
      <c r="B100" s="87"/>
      <c r="C100" s="99" t="s">
        <v>85</v>
      </c>
      <c r="D100" s="100"/>
      <c r="E100" s="18"/>
      <c r="F100" s="19"/>
      <c r="G100" s="17"/>
      <c r="H100" s="11"/>
    </row>
    <row r="101" spans="2:8" ht="40.5" customHeight="1" x14ac:dyDescent="0.2">
      <c r="B101" s="87"/>
      <c r="C101" s="123" t="s">
        <v>86</v>
      </c>
      <c r="D101" s="89"/>
      <c r="E101" s="18" t="s">
        <v>74</v>
      </c>
      <c r="F101" s="41">
        <v>20</v>
      </c>
      <c r="G101" s="42"/>
      <c r="H101" s="43">
        <f t="shared" ref="H101:H112" si="14">(F101*G101)</f>
        <v>0</v>
      </c>
    </row>
    <row r="102" spans="2:8" ht="40.5" customHeight="1" x14ac:dyDescent="0.2">
      <c r="B102" s="87"/>
      <c r="C102" s="123" t="s">
        <v>87</v>
      </c>
      <c r="D102" s="89"/>
      <c r="E102" s="18" t="s">
        <v>74</v>
      </c>
      <c r="F102" s="41">
        <v>9</v>
      </c>
      <c r="G102" s="42"/>
      <c r="H102" s="43">
        <f t="shared" si="14"/>
        <v>0</v>
      </c>
    </row>
    <row r="103" spans="2:8" ht="40.5" customHeight="1" x14ac:dyDescent="0.2">
      <c r="B103" s="87"/>
      <c r="C103" s="123" t="s">
        <v>88</v>
      </c>
      <c r="D103" s="89"/>
      <c r="E103" s="18" t="s">
        <v>74</v>
      </c>
      <c r="F103" s="41">
        <v>3</v>
      </c>
      <c r="G103" s="42"/>
      <c r="H103" s="43">
        <f t="shared" si="14"/>
        <v>0</v>
      </c>
    </row>
    <row r="104" spans="2:8" ht="40.5" customHeight="1" x14ac:dyDescent="0.2">
      <c r="B104" s="87"/>
      <c r="C104" s="123" t="s">
        <v>89</v>
      </c>
      <c r="D104" s="89"/>
      <c r="E104" s="18" t="s">
        <v>74</v>
      </c>
      <c r="F104" s="41">
        <v>1</v>
      </c>
      <c r="G104" s="42"/>
      <c r="H104" s="43">
        <f t="shared" si="14"/>
        <v>0</v>
      </c>
    </row>
    <row r="105" spans="2:8" ht="40.5" customHeight="1" x14ac:dyDescent="0.2">
      <c r="B105" s="87"/>
      <c r="C105" s="123" t="s">
        <v>90</v>
      </c>
      <c r="D105" s="89"/>
      <c r="E105" s="18" t="s">
        <v>74</v>
      </c>
      <c r="F105" s="41">
        <v>4</v>
      </c>
      <c r="G105" s="42"/>
      <c r="H105" s="43">
        <f t="shared" si="14"/>
        <v>0</v>
      </c>
    </row>
    <row r="106" spans="2:8" ht="40.5" customHeight="1" x14ac:dyDescent="0.2">
      <c r="B106" s="87"/>
      <c r="C106" s="123" t="s">
        <v>91</v>
      </c>
      <c r="D106" s="89"/>
      <c r="E106" s="18" t="s">
        <v>74</v>
      </c>
      <c r="F106" s="41">
        <v>15</v>
      </c>
      <c r="G106" s="42"/>
      <c r="H106" s="43">
        <f t="shared" si="14"/>
        <v>0</v>
      </c>
    </row>
    <row r="107" spans="2:8" ht="40.5" customHeight="1" x14ac:dyDescent="0.2">
      <c r="B107" s="87"/>
      <c r="C107" s="123" t="s">
        <v>92</v>
      </c>
      <c r="D107" s="89"/>
      <c r="E107" s="18" t="s">
        <v>74</v>
      </c>
      <c r="F107" s="41">
        <v>7</v>
      </c>
      <c r="G107" s="42"/>
      <c r="H107" s="43">
        <f t="shared" si="14"/>
        <v>0</v>
      </c>
    </row>
    <row r="108" spans="2:8" ht="40.5" customHeight="1" x14ac:dyDescent="0.2">
      <c r="B108" s="87"/>
      <c r="C108" s="123" t="s">
        <v>93</v>
      </c>
      <c r="D108" s="89"/>
      <c r="E108" s="18" t="s">
        <v>74</v>
      </c>
      <c r="F108" s="41">
        <v>1</v>
      </c>
      <c r="G108" s="42"/>
      <c r="H108" s="43">
        <f t="shared" si="14"/>
        <v>0</v>
      </c>
    </row>
    <row r="109" spans="2:8" ht="40.5" customHeight="1" x14ac:dyDescent="0.2">
      <c r="B109" s="87"/>
      <c r="C109" s="123" t="s">
        <v>94</v>
      </c>
      <c r="D109" s="89"/>
      <c r="E109" s="18" t="s">
        <v>74</v>
      </c>
      <c r="F109" s="41">
        <v>8</v>
      </c>
      <c r="G109" s="42"/>
      <c r="H109" s="43">
        <f t="shared" si="14"/>
        <v>0</v>
      </c>
    </row>
    <row r="110" spans="2:8" ht="40.5" customHeight="1" x14ac:dyDescent="0.2">
      <c r="B110" s="87"/>
      <c r="C110" s="123" t="s">
        <v>95</v>
      </c>
      <c r="D110" s="89"/>
      <c r="E110" s="18" t="s">
        <v>74</v>
      </c>
      <c r="F110" s="41">
        <v>12</v>
      </c>
      <c r="G110" s="42"/>
      <c r="H110" s="43">
        <f t="shared" si="14"/>
        <v>0</v>
      </c>
    </row>
    <row r="111" spans="2:8" ht="40.5" customHeight="1" x14ac:dyDescent="0.2">
      <c r="B111" s="87"/>
      <c r="C111" s="80" t="s">
        <v>96</v>
      </c>
      <c r="D111" s="81"/>
      <c r="E111" s="18" t="s">
        <v>74</v>
      </c>
      <c r="F111" s="19">
        <v>6</v>
      </c>
      <c r="G111" s="17"/>
      <c r="H111" s="11">
        <f t="shared" si="14"/>
        <v>0</v>
      </c>
    </row>
    <row r="112" spans="2:8" ht="40.5" customHeight="1" x14ac:dyDescent="0.2">
      <c r="B112" s="87"/>
      <c r="C112" s="80" t="s">
        <v>97</v>
      </c>
      <c r="D112" s="81"/>
      <c r="E112" s="18" t="s">
        <v>74</v>
      </c>
      <c r="F112" s="19">
        <v>10</v>
      </c>
      <c r="G112" s="17"/>
      <c r="H112" s="11">
        <f t="shared" si="14"/>
        <v>0</v>
      </c>
    </row>
    <row r="113" spans="2:8" ht="40.5" customHeight="1" x14ac:dyDescent="0.2">
      <c r="B113" s="87"/>
      <c r="C113" s="99" t="s">
        <v>98</v>
      </c>
      <c r="D113" s="100"/>
      <c r="E113" s="18"/>
      <c r="F113" s="19"/>
      <c r="G113" s="17"/>
      <c r="H113" s="11"/>
    </row>
    <row r="114" spans="2:8" ht="77.25" customHeight="1" x14ac:dyDescent="0.2">
      <c r="B114" s="119"/>
      <c r="C114" s="80" t="s">
        <v>99</v>
      </c>
      <c r="D114" s="81"/>
      <c r="E114" s="18"/>
      <c r="F114" s="19"/>
      <c r="G114" s="17"/>
      <c r="H114" s="11"/>
    </row>
    <row r="115" spans="2:8" ht="40.5" customHeight="1" x14ac:dyDescent="0.2">
      <c r="B115" s="86" t="s">
        <v>59</v>
      </c>
      <c r="C115" s="80" t="s">
        <v>100</v>
      </c>
      <c r="D115" s="81"/>
      <c r="E115" s="18" t="s">
        <v>73</v>
      </c>
      <c r="F115" s="19">
        <v>165</v>
      </c>
      <c r="G115" s="17"/>
      <c r="H115" s="11">
        <f t="shared" ref="H115:H116" si="15">(F115*G115)</f>
        <v>0</v>
      </c>
    </row>
    <row r="116" spans="2:8" ht="40.5" customHeight="1" x14ac:dyDescent="0.2">
      <c r="B116" s="87"/>
      <c r="C116" s="80" t="s">
        <v>101</v>
      </c>
      <c r="D116" s="81"/>
      <c r="E116" s="18" t="s">
        <v>73</v>
      </c>
      <c r="F116" s="19">
        <v>69</v>
      </c>
      <c r="G116" s="17"/>
      <c r="H116" s="11">
        <f t="shared" si="15"/>
        <v>0</v>
      </c>
    </row>
    <row r="117" spans="2:8" ht="40.5" customHeight="1" x14ac:dyDescent="0.2">
      <c r="B117" s="87"/>
      <c r="C117" s="99" t="s">
        <v>102</v>
      </c>
      <c r="D117" s="100"/>
      <c r="E117" s="18"/>
      <c r="F117" s="19"/>
      <c r="G117" s="17"/>
      <c r="H117" s="11"/>
    </row>
    <row r="118" spans="2:8" ht="40.5" customHeight="1" x14ac:dyDescent="0.2">
      <c r="B118" s="87"/>
      <c r="C118" s="80" t="s">
        <v>103</v>
      </c>
      <c r="D118" s="81"/>
      <c r="E118" s="18"/>
      <c r="F118" s="19"/>
      <c r="G118" s="17"/>
      <c r="H118" s="11"/>
    </row>
    <row r="119" spans="2:8" ht="40.5" customHeight="1" x14ac:dyDescent="0.2">
      <c r="B119" s="87"/>
      <c r="C119" s="80" t="s">
        <v>104</v>
      </c>
      <c r="D119" s="81"/>
      <c r="E119" s="18" t="s">
        <v>73</v>
      </c>
      <c r="F119" s="19">
        <v>1400</v>
      </c>
      <c r="G119" s="17"/>
      <c r="H119" s="11">
        <f t="shared" ref="H119:H120" si="16">(F119*G119)</f>
        <v>0</v>
      </c>
    </row>
    <row r="120" spans="2:8" ht="40.5" customHeight="1" x14ac:dyDescent="0.2">
      <c r="B120" s="87"/>
      <c r="C120" s="80" t="s">
        <v>105</v>
      </c>
      <c r="D120" s="81"/>
      <c r="E120" s="18" t="s">
        <v>73</v>
      </c>
      <c r="F120" s="19">
        <v>100</v>
      </c>
      <c r="G120" s="17"/>
      <c r="H120" s="11">
        <f t="shared" si="16"/>
        <v>0</v>
      </c>
    </row>
    <row r="121" spans="2:8" ht="40.5" customHeight="1" x14ac:dyDescent="0.2">
      <c r="B121" s="87"/>
      <c r="C121" s="80" t="s">
        <v>106</v>
      </c>
      <c r="D121" s="81"/>
      <c r="E121" s="18"/>
      <c r="F121" s="19"/>
      <c r="G121" s="17"/>
      <c r="H121" s="11"/>
    </row>
    <row r="122" spans="2:8" ht="40.5" customHeight="1" x14ac:dyDescent="0.2">
      <c r="B122" s="87"/>
      <c r="C122" s="80" t="s">
        <v>107</v>
      </c>
      <c r="D122" s="81"/>
      <c r="E122" s="18" t="s">
        <v>73</v>
      </c>
      <c r="F122" s="19">
        <v>30</v>
      </c>
      <c r="G122" s="17"/>
      <c r="H122" s="11">
        <f t="shared" ref="H122" si="17">(F122*G122)</f>
        <v>0</v>
      </c>
    </row>
    <row r="123" spans="2:8" ht="40.5" customHeight="1" x14ac:dyDescent="0.2">
      <c r="B123" s="87"/>
      <c r="C123" s="99" t="s">
        <v>108</v>
      </c>
      <c r="D123" s="100"/>
      <c r="E123" s="18"/>
      <c r="F123" s="19"/>
      <c r="G123" s="17"/>
      <c r="H123" s="11"/>
    </row>
    <row r="124" spans="2:8" ht="77.25" customHeight="1" x14ac:dyDescent="0.2">
      <c r="B124" s="87"/>
      <c r="C124" s="80" t="s">
        <v>109</v>
      </c>
      <c r="D124" s="81"/>
      <c r="E124" s="18"/>
      <c r="F124" s="19"/>
      <c r="G124" s="17"/>
      <c r="H124" s="11"/>
    </row>
    <row r="125" spans="2:8" ht="40.5" customHeight="1" x14ac:dyDescent="0.2">
      <c r="B125" s="87"/>
      <c r="C125" s="80" t="s">
        <v>110</v>
      </c>
      <c r="D125" s="81"/>
      <c r="E125" s="18" t="s">
        <v>73</v>
      </c>
      <c r="F125" s="19">
        <v>15</v>
      </c>
      <c r="G125" s="17"/>
      <c r="H125" s="11">
        <f t="shared" ref="H125:H131" si="18">(F125*G125)</f>
        <v>0</v>
      </c>
    </row>
    <row r="126" spans="2:8" ht="40.5" customHeight="1" x14ac:dyDescent="0.2">
      <c r="B126" s="87"/>
      <c r="C126" s="123" t="s">
        <v>111</v>
      </c>
      <c r="D126" s="89"/>
      <c r="E126" s="40" t="s">
        <v>73</v>
      </c>
      <c r="F126" s="41">
        <v>4</v>
      </c>
      <c r="G126" s="42"/>
      <c r="H126" s="43">
        <f t="shared" si="18"/>
        <v>0</v>
      </c>
    </row>
    <row r="127" spans="2:8" ht="40.5" customHeight="1" x14ac:dyDescent="0.2">
      <c r="B127" s="87"/>
      <c r="C127" s="123" t="s">
        <v>112</v>
      </c>
      <c r="D127" s="89"/>
      <c r="E127" s="40" t="s">
        <v>73</v>
      </c>
      <c r="F127" s="41">
        <v>12</v>
      </c>
      <c r="G127" s="42"/>
      <c r="H127" s="43">
        <f t="shared" si="18"/>
        <v>0</v>
      </c>
    </row>
    <row r="128" spans="2:8" ht="40.5" customHeight="1" x14ac:dyDescent="0.2">
      <c r="B128" s="87"/>
      <c r="C128" s="123" t="s">
        <v>113</v>
      </c>
      <c r="D128" s="89"/>
      <c r="E128" s="40" t="s">
        <v>73</v>
      </c>
      <c r="F128" s="41">
        <v>27</v>
      </c>
      <c r="G128" s="42"/>
      <c r="H128" s="43">
        <f t="shared" ref="H128" si="19">(F128*G128)</f>
        <v>0</v>
      </c>
    </row>
    <row r="129" spans="2:10" ht="40.5" customHeight="1" x14ac:dyDescent="0.2">
      <c r="B129" s="87"/>
      <c r="C129" s="99" t="s">
        <v>173</v>
      </c>
      <c r="D129" s="100"/>
      <c r="E129" s="46"/>
      <c r="F129" s="19"/>
      <c r="G129" s="47"/>
      <c r="H129" s="11"/>
    </row>
    <row r="130" spans="2:10" ht="102" customHeight="1" x14ac:dyDescent="0.2">
      <c r="B130" s="119"/>
      <c r="C130" s="123" t="s">
        <v>195</v>
      </c>
      <c r="D130" s="89"/>
      <c r="E130" s="46" t="s">
        <v>1</v>
      </c>
      <c r="F130" s="41">
        <v>1</v>
      </c>
      <c r="G130" s="42"/>
      <c r="H130" s="43">
        <f t="shared" ref="H130" si="20">(F130*G130)</f>
        <v>0</v>
      </c>
    </row>
    <row r="131" spans="2:10" ht="85.5" customHeight="1" x14ac:dyDescent="0.2">
      <c r="B131" s="50" t="s">
        <v>59</v>
      </c>
      <c r="C131" s="123" t="s">
        <v>194</v>
      </c>
      <c r="D131" s="89"/>
      <c r="E131" s="46" t="s">
        <v>1</v>
      </c>
      <c r="F131" s="41">
        <v>1</v>
      </c>
      <c r="G131" s="42"/>
      <c r="H131" s="43">
        <f t="shared" si="18"/>
        <v>0</v>
      </c>
    </row>
    <row r="132" spans="2:10" ht="41.25" customHeight="1" x14ac:dyDescent="0.2">
      <c r="B132" s="94" t="s">
        <v>25</v>
      </c>
      <c r="C132" s="95"/>
      <c r="D132" s="95"/>
      <c r="E132" s="95"/>
      <c r="F132" s="95"/>
      <c r="G132" s="95"/>
      <c r="H132" s="7">
        <f>SUM(H90:H131)</f>
        <v>0</v>
      </c>
    </row>
    <row r="133" spans="2:10" ht="18.75" customHeight="1" x14ac:dyDescent="0.2">
      <c r="B133" s="96"/>
      <c r="C133" s="96"/>
      <c r="D133" s="96"/>
      <c r="E133" s="96"/>
      <c r="F133" s="96"/>
      <c r="G133" s="96"/>
      <c r="H133" s="96"/>
    </row>
    <row r="134" spans="2:10" ht="77.25" customHeight="1" x14ac:dyDescent="0.2">
      <c r="B134" s="86" t="s">
        <v>27</v>
      </c>
      <c r="C134" s="80" t="s">
        <v>132</v>
      </c>
      <c r="D134" s="81"/>
      <c r="E134" s="18"/>
      <c r="F134" s="19"/>
      <c r="G134" s="35"/>
      <c r="H134" s="11"/>
    </row>
    <row r="135" spans="2:10" ht="40.5" customHeight="1" x14ac:dyDescent="0.2">
      <c r="B135" s="87"/>
      <c r="C135" s="80" t="s">
        <v>128</v>
      </c>
      <c r="D135" s="81"/>
      <c r="E135" s="18" t="s">
        <v>1</v>
      </c>
      <c r="F135" s="19">
        <v>1</v>
      </c>
      <c r="G135" s="35"/>
      <c r="H135" s="11">
        <f>(F135*G135)</f>
        <v>0</v>
      </c>
      <c r="J135" s="44"/>
    </row>
    <row r="136" spans="2:10" ht="45.75" customHeight="1" x14ac:dyDescent="0.2">
      <c r="B136" s="87"/>
      <c r="C136" s="80" t="s">
        <v>129</v>
      </c>
      <c r="D136" s="81"/>
      <c r="E136" s="18" t="s">
        <v>1</v>
      </c>
      <c r="F136" s="19">
        <v>2</v>
      </c>
      <c r="G136" s="35"/>
      <c r="H136" s="11">
        <f t="shared" ref="H136:H137" si="21">(F136*G136)</f>
        <v>0</v>
      </c>
    </row>
    <row r="137" spans="2:10" ht="45.75" customHeight="1" x14ac:dyDescent="0.2">
      <c r="B137" s="87"/>
      <c r="C137" s="80" t="s">
        <v>130</v>
      </c>
      <c r="D137" s="81"/>
      <c r="E137" s="18" t="s">
        <v>1</v>
      </c>
      <c r="F137" s="19">
        <v>1</v>
      </c>
      <c r="G137" s="17"/>
      <c r="H137" s="11">
        <f t="shared" si="21"/>
        <v>0</v>
      </c>
    </row>
    <row r="138" spans="2:10" ht="51.75" customHeight="1" x14ac:dyDescent="0.2">
      <c r="B138" s="87"/>
      <c r="C138" s="80" t="s">
        <v>131</v>
      </c>
      <c r="D138" s="81"/>
      <c r="E138" s="18" t="s">
        <v>1</v>
      </c>
      <c r="F138" s="19">
        <v>2</v>
      </c>
      <c r="G138" s="17"/>
      <c r="H138" s="11">
        <f t="shared" ref="H138" si="22">(F138*G138)</f>
        <v>0</v>
      </c>
    </row>
    <row r="139" spans="2:10" ht="28.5" customHeight="1" x14ac:dyDescent="0.2">
      <c r="B139" s="87"/>
      <c r="C139" s="99" t="s">
        <v>121</v>
      </c>
      <c r="D139" s="100"/>
      <c r="E139" s="18"/>
      <c r="F139" s="19"/>
      <c r="G139" s="17"/>
      <c r="H139" s="11"/>
    </row>
    <row r="140" spans="2:10" ht="45.75" customHeight="1" x14ac:dyDescent="0.2">
      <c r="B140" s="87"/>
      <c r="C140" s="80" t="s">
        <v>122</v>
      </c>
      <c r="D140" s="81"/>
      <c r="E140" s="18" t="s">
        <v>73</v>
      </c>
      <c r="F140" s="19">
        <v>70</v>
      </c>
      <c r="G140" s="17"/>
      <c r="H140" s="11">
        <f t="shared" ref="H140:H141" si="23">(F140*G140)</f>
        <v>0</v>
      </c>
    </row>
    <row r="141" spans="2:10" ht="40.5" customHeight="1" x14ac:dyDescent="0.2">
      <c r="B141" s="87"/>
      <c r="C141" s="123" t="s">
        <v>127</v>
      </c>
      <c r="D141" s="89"/>
      <c r="E141" s="40" t="s">
        <v>74</v>
      </c>
      <c r="F141" s="41">
        <v>1</v>
      </c>
      <c r="G141" s="42"/>
      <c r="H141" s="43">
        <f t="shared" si="23"/>
        <v>0</v>
      </c>
    </row>
    <row r="142" spans="2:10" ht="28.5" customHeight="1" x14ac:dyDescent="0.2">
      <c r="B142" s="87"/>
      <c r="C142" s="99" t="s">
        <v>123</v>
      </c>
      <c r="D142" s="100"/>
      <c r="E142" s="36"/>
      <c r="F142" s="37"/>
      <c r="G142" s="38"/>
      <c r="H142" s="39"/>
    </row>
    <row r="143" spans="2:10" ht="28.5" customHeight="1" x14ac:dyDescent="0.2">
      <c r="B143" s="87"/>
      <c r="C143" s="123" t="s">
        <v>124</v>
      </c>
      <c r="D143" s="89"/>
      <c r="E143" s="40" t="s">
        <v>74</v>
      </c>
      <c r="F143" s="41">
        <v>1</v>
      </c>
      <c r="G143" s="42"/>
      <c r="H143" s="43">
        <f t="shared" ref="H143:H145" si="24">(F143*G143)</f>
        <v>0</v>
      </c>
    </row>
    <row r="144" spans="2:10" ht="28.5" customHeight="1" x14ac:dyDescent="0.2">
      <c r="B144" s="87"/>
      <c r="C144" s="123" t="s">
        <v>125</v>
      </c>
      <c r="D144" s="89"/>
      <c r="E144" s="40" t="s">
        <v>74</v>
      </c>
      <c r="F144" s="41">
        <v>1</v>
      </c>
      <c r="G144" s="42"/>
      <c r="H144" s="43">
        <f t="shared" si="24"/>
        <v>0</v>
      </c>
    </row>
    <row r="145" spans="2:8" ht="28.5" customHeight="1" x14ac:dyDescent="0.2">
      <c r="B145" s="87"/>
      <c r="C145" s="123" t="s">
        <v>126</v>
      </c>
      <c r="D145" s="89"/>
      <c r="E145" s="40" t="s">
        <v>74</v>
      </c>
      <c r="F145" s="41">
        <v>1</v>
      </c>
      <c r="G145" s="42"/>
      <c r="H145" s="43">
        <f t="shared" si="24"/>
        <v>0</v>
      </c>
    </row>
    <row r="146" spans="2:8" ht="28.5" customHeight="1" x14ac:dyDescent="0.2">
      <c r="B146" s="87"/>
      <c r="C146" s="88" t="s">
        <v>133</v>
      </c>
      <c r="D146" s="126"/>
      <c r="E146" s="40"/>
      <c r="F146" s="41"/>
      <c r="G146" s="42"/>
      <c r="H146" s="43"/>
    </row>
    <row r="147" spans="2:8" ht="77.25" customHeight="1" x14ac:dyDescent="0.2">
      <c r="B147" s="119"/>
      <c r="C147" s="123" t="s">
        <v>75</v>
      </c>
      <c r="D147" s="89"/>
      <c r="E147" s="40"/>
      <c r="F147" s="41"/>
      <c r="G147" s="42"/>
      <c r="H147" s="43"/>
    </row>
    <row r="148" spans="2:8" ht="28.5" customHeight="1" x14ac:dyDescent="0.2">
      <c r="B148" s="86" t="s">
        <v>27</v>
      </c>
      <c r="C148" s="123" t="s">
        <v>134</v>
      </c>
      <c r="D148" s="89"/>
      <c r="E148" s="40" t="s">
        <v>73</v>
      </c>
      <c r="F148" s="41">
        <v>36</v>
      </c>
      <c r="G148" s="42"/>
      <c r="H148" s="43">
        <f t="shared" ref="H148:H149" si="25">(F148*G148)</f>
        <v>0</v>
      </c>
    </row>
    <row r="149" spans="2:8" ht="28.5" customHeight="1" x14ac:dyDescent="0.2">
      <c r="B149" s="87"/>
      <c r="C149" s="123" t="s">
        <v>135</v>
      </c>
      <c r="D149" s="89"/>
      <c r="E149" s="40" t="s">
        <v>73</v>
      </c>
      <c r="F149" s="41">
        <v>69</v>
      </c>
      <c r="G149" s="42"/>
      <c r="H149" s="43">
        <f t="shared" si="25"/>
        <v>0</v>
      </c>
    </row>
    <row r="150" spans="2:8" ht="28.5" customHeight="1" x14ac:dyDescent="0.2">
      <c r="B150" s="87"/>
      <c r="C150" s="123" t="s">
        <v>136</v>
      </c>
      <c r="D150" s="89"/>
      <c r="E150" s="40" t="s">
        <v>73</v>
      </c>
      <c r="F150" s="41">
        <v>12</v>
      </c>
      <c r="G150" s="42"/>
      <c r="H150" s="43">
        <f t="shared" ref="H150" si="26">(F150*G150)</f>
        <v>0</v>
      </c>
    </row>
    <row r="151" spans="2:8" ht="45.75" customHeight="1" x14ac:dyDescent="0.2">
      <c r="B151" s="87"/>
      <c r="C151" s="123" t="s">
        <v>76</v>
      </c>
      <c r="D151" s="89"/>
      <c r="E151" s="40"/>
      <c r="F151" s="41"/>
      <c r="G151" s="42"/>
      <c r="H151" s="43"/>
    </row>
    <row r="152" spans="2:8" ht="28.5" customHeight="1" x14ac:dyDescent="0.2">
      <c r="B152" s="87"/>
      <c r="C152" s="123" t="s">
        <v>137</v>
      </c>
      <c r="D152" s="89"/>
      <c r="E152" s="40" t="s">
        <v>73</v>
      </c>
      <c r="F152" s="41">
        <v>150</v>
      </c>
      <c r="G152" s="42"/>
      <c r="H152" s="43">
        <f t="shared" ref="H152:H156" si="27">(F152*G152)</f>
        <v>0</v>
      </c>
    </row>
    <row r="153" spans="2:8" ht="28.5" customHeight="1" x14ac:dyDescent="0.2">
      <c r="B153" s="87"/>
      <c r="C153" s="123" t="s">
        <v>138</v>
      </c>
      <c r="D153" s="89"/>
      <c r="E153" s="40" t="s">
        <v>73</v>
      </c>
      <c r="F153" s="41">
        <v>40</v>
      </c>
      <c r="G153" s="42"/>
      <c r="H153" s="43">
        <f t="shared" si="27"/>
        <v>0</v>
      </c>
    </row>
    <row r="154" spans="2:8" ht="28.5" customHeight="1" x14ac:dyDescent="0.2">
      <c r="B154" s="87"/>
      <c r="C154" s="123" t="s">
        <v>139</v>
      </c>
      <c r="D154" s="89"/>
      <c r="E154" s="40" t="s">
        <v>73</v>
      </c>
      <c r="F154" s="41">
        <v>30</v>
      </c>
      <c r="G154" s="42"/>
      <c r="H154" s="43">
        <f t="shared" si="27"/>
        <v>0</v>
      </c>
    </row>
    <row r="155" spans="2:8" ht="28.5" customHeight="1" x14ac:dyDescent="0.2">
      <c r="B155" s="87"/>
      <c r="C155" s="123" t="s">
        <v>140</v>
      </c>
      <c r="D155" s="89"/>
      <c r="E155" s="40" t="s">
        <v>74</v>
      </c>
      <c r="F155" s="41">
        <v>6</v>
      </c>
      <c r="G155" s="42"/>
      <c r="H155" s="43">
        <f t="shared" si="27"/>
        <v>0</v>
      </c>
    </row>
    <row r="156" spans="2:8" ht="45.75" customHeight="1" x14ac:dyDescent="0.2">
      <c r="B156" s="119"/>
      <c r="C156" s="123" t="s">
        <v>141</v>
      </c>
      <c r="D156" s="89"/>
      <c r="E156" s="40" t="s">
        <v>74</v>
      </c>
      <c r="F156" s="41">
        <v>14</v>
      </c>
      <c r="G156" s="42"/>
      <c r="H156" s="43">
        <f t="shared" si="27"/>
        <v>0</v>
      </c>
    </row>
    <row r="157" spans="2:8" ht="41.25" customHeight="1" x14ac:dyDescent="0.2">
      <c r="B157" s="94" t="s">
        <v>60</v>
      </c>
      <c r="C157" s="95"/>
      <c r="D157" s="95"/>
      <c r="E157" s="95"/>
      <c r="F157" s="95"/>
      <c r="G157" s="95"/>
      <c r="H157" s="7">
        <f>SUM(H134:H156)</f>
        <v>0</v>
      </c>
    </row>
    <row r="158" spans="2:8" ht="18.75" customHeight="1" x14ac:dyDescent="0.2">
      <c r="B158" s="124"/>
      <c r="C158" s="124"/>
      <c r="D158" s="124"/>
      <c r="E158" s="124"/>
      <c r="F158" s="124"/>
      <c r="G158" s="124"/>
      <c r="H158" s="124"/>
    </row>
    <row r="159" spans="2:8" ht="28.5" customHeight="1" x14ac:dyDescent="0.2">
      <c r="B159" s="86" t="s">
        <v>179</v>
      </c>
      <c r="C159" s="80" t="s">
        <v>67</v>
      </c>
      <c r="D159" s="81"/>
      <c r="E159" s="18" t="s">
        <v>1</v>
      </c>
      <c r="F159" s="19">
        <v>3</v>
      </c>
      <c r="G159" s="17"/>
      <c r="H159" s="11">
        <f>(G159*F159)</f>
        <v>0</v>
      </c>
    </row>
    <row r="160" spans="2:8" ht="40.5" customHeight="1" x14ac:dyDescent="0.2">
      <c r="B160" s="87"/>
      <c r="C160" s="80" t="s">
        <v>72</v>
      </c>
      <c r="D160" s="81"/>
      <c r="E160" s="18" t="s">
        <v>1</v>
      </c>
      <c r="F160" s="19">
        <v>1</v>
      </c>
      <c r="G160" s="17"/>
      <c r="H160" s="11">
        <f t="shared" ref="H160:H169" si="28">(F160*G160)</f>
        <v>0</v>
      </c>
    </row>
    <row r="161" spans="2:8" ht="28.5" customHeight="1" x14ac:dyDescent="0.2">
      <c r="B161" s="87"/>
      <c r="C161" s="80" t="s">
        <v>68</v>
      </c>
      <c r="D161" s="81"/>
      <c r="E161" s="18" t="s">
        <v>1</v>
      </c>
      <c r="F161" s="19">
        <v>2</v>
      </c>
      <c r="G161" s="17"/>
      <c r="H161" s="11">
        <f t="shared" si="28"/>
        <v>0</v>
      </c>
    </row>
    <row r="162" spans="2:8" ht="28.5" customHeight="1" x14ac:dyDescent="0.2">
      <c r="B162" s="87"/>
      <c r="C162" s="80" t="s">
        <v>69</v>
      </c>
      <c r="D162" s="81"/>
      <c r="E162" s="18" t="s">
        <v>1</v>
      </c>
      <c r="F162" s="19">
        <v>3</v>
      </c>
      <c r="G162" s="17"/>
      <c r="H162" s="11">
        <f t="shared" si="28"/>
        <v>0</v>
      </c>
    </row>
    <row r="163" spans="2:8" ht="28.5" customHeight="1" x14ac:dyDescent="0.2">
      <c r="B163" s="87"/>
      <c r="C163" s="80" t="s">
        <v>70</v>
      </c>
      <c r="D163" s="81"/>
      <c r="E163" s="18" t="s">
        <v>1</v>
      </c>
      <c r="F163" s="19">
        <v>1</v>
      </c>
      <c r="G163" s="17"/>
      <c r="H163" s="11">
        <f t="shared" si="28"/>
        <v>0</v>
      </c>
    </row>
    <row r="164" spans="2:8" ht="28.5" customHeight="1" x14ac:dyDescent="0.2">
      <c r="B164" s="87"/>
      <c r="C164" s="80" t="s">
        <v>71</v>
      </c>
      <c r="D164" s="81"/>
      <c r="E164" s="18" t="s">
        <v>1</v>
      </c>
      <c r="F164" s="19">
        <v>1</v>
      </c>
      <c r="G164" s="17"/>
      <c r="H164" s="11">
        <f t="shared" si="28"/>
        <v>0</v>
      </c>
    </row>
    <row r="165" spans="2:8" ht="28.5" customHeight="1" x14ac:dyDescent="0.2">
      <c r="B165" s="87"/>
      <c r="C165" s="80" t="s">
        <v>169</v>
      </c>
      <c r="D165" s="81"/>
      <c r="E165" s="18" t="s">
        <v>1</v>
      </c>
      <c r="F165" s="19">
        <v>1</v>
      </c>
      <c r="G165" s="17"/>
      <c r="H165" s="11">
        <f t="shared" si="28"/>
        <v>0</v>
      </c>
    </row>
    <row r="166" spans="2:8" ht="28.5" customHeight="1" x14ac:dyDescent="0.2">
      <c r="B166" s="87"/>
      <c r="C166" s="80" t="s">
        <v>170</v>
      </c>
      <c r="D166" s="81"/>
      <c r="E166" s="18" t="s">
        <v>1</v>
      </c>
      <c r="F166" s="19">
        <v>1</v>
      </c>
      <c r="G166" s="17"/>
      <c r="H166" s="11">
        <f t="shared" si="28"/>
        <v>0</v>
      </c>
    </row>
    <row r="167" spans="2:8" ht="45.75" customHeight="1" x14ac:dyDescent="0.2">
      <c r="B167" s="87"/>
      <c r="C167" s="80" t="s">
        <v>171</v>
      </c>
      <c r="D167" s="81"/>
      <c r="E167" s="18" t="s">
        <v>1</v>
      </c>
      <c r="F167" s="19">
        <v>4</v>
      </c>
      <c r="G167" s="17"/>
      <c r="H167" s="11">
        <f t="shared" si="28"/>
        <v>0</v>
      </c>
    </row>
    <row r="168" spans="2:8" ht="42" customHeight="1" x14ac:dyDescent="0.2">
      <c r="B168" s="87"/>
      <c r="C168" s="80" t="s">
        <v>189</v>
      </c>
      <c r="D168" s="81"/>
      <c r="E168" s="46" t="s">
        <v>74</v>
      </c>
      <c r="F168" s="19">
        <v>1</v>
      </c>
      <c r="G168" s="47"/>
      <c r="H168" s="11">
        <f t="shared" si="28"/>
        <v>0</v>
      </c>
    </row>
    <row r="169" spans="2:8" ht="28.5" customHeight="1" x14ac:dyDescent="0.2">
      <c r="B169" s="87"/>
      <c r="C169" s="80" t="s">
        <v>172</v>
      </c>
      <c r="D169" s="81"/>
      <c r="E169" s="18" t="s">
        <v>1</v>
      </c>
      <c r="F169" s="19">
        <v>1</v>
      </c>
      <c r="G169" s="17"/>
      <c r="H169" s="11">
        <f t="shared" si="28"/>
        <v>0</v>
      </c>
    </row>
    <row r="170" spans="2:8" ht="41.25" customHeight="1" x14ac:dyDescent="0.2">
      <c r="B170" s="94" t="s">
        <v>61</v>
      </c>
      <c r="C170" s="95"/>
      <c r="D170" s="95"/>
      <c r="E170" s="95"/>
      <c r="F170" s="95"/>
      <c r="G170" s="95"/>
      <c r="H170" s="7">
        <f>SUM(H159:H169)</f>
        <v>0</v>
      </c>
    </row>
    <row r="171" spans="2:8" ht="41.25" customHeight="1" x14ac:dyDescent="0.2">
      <c r="B171" s="33"/>
      <c r="C171" s="33"/>
      <c r="D171" s="33"/>
      <c r="E171" s="33"/>
      <c r="F171" s="33"/>
      <c r="G171" s="33"/>
      <c r="H171" s="34"/>
    </row>
    <row r="172" spans="2:8" ht="28.5" customHeight="1" x14ac:dyDescent="0.2">
      <c r="B172" s="87" t="s">
        <v>180</v>
      </c>
      <c r="C172" s="98" t="s">
        <v>114</v>
      </c>
      <c r="D172" s="98"/>
      <c r="E172" s="18"/>
      <c r="F172" s="19"/>
      <c r="G172" s="17"/>
      <c r="H172" s="11"/>
    </row>
    <row r="173" spans="2:8" ht="45.75" customHeight="1" x14ac:dyDescent="0.2">
      <c r="B173" s="87"/>
      <c r="C173" s="80" t="s">
        <v>115</v>
      </c>
      <c r="D173" s="81"/>
      <c r="E173" s="18" t="s">
        <v>74</v>
      </c>
      <c r="F173" s="19">
        <v>1</v>
      </c>
      <c r="G173" s="17"/>
      <c r="H173" s="11">
        <f t="shared" ref="H173:H176" si="29">(F173*G173)</f>
        <v>0</v>
      </c>
    </row>
    <row r="174" spans="2:8" ht="28.5" customHeight="1" x14ac:dyDescent="0.2">
      <c r="B174" s="87"/>
      <c r="C174" s="80" t="s">
        <v>116</v>
      </c>
      <c r="D174" s="81"/>
      <c r="E174" s="18" t="s">
        <v>74</v>
      </c>
      <c r="F174" s="19">
        <v>6</v>
      </c>
      <c r="G174" s="17"/>
      <c r="H174" s="11">
        <f t="shared" si="29"/>
        <v>0</v>
      </c>
    </row>
    <row r="175" spans="2:8" ht="28.5" customHeight="1" x14ac:dyDescent="0.2">
      <c r="B175" s="87"/>
      <c r="C175" s="80" t="s">
        <v>117</v>
      </c>
      <c r="D175" s="81"/>
      <c r="E175" s="18" t="s">
        <v>74</v>
      </c>
      <c r="F175" s="19">
        <v>3</v>
      </c>
      <c r="G175" s="17"/>
      <c r="H175" s="11">
        <f t="shared" si="29"/>
        <v>0</v>
      </c>
    </row>
    <row r="176" spans="2:8" ht="28.5" customHeight="1" x14ac:dyDescent="0.2">
      <c r="B176" s="87"/>
      <c r="C176" s="80" t="s">
        <v>118</v>
      </c>
      <c r="D176" s="81"/>
      <c r="E176" s="18" t="s">
        <v>74</v>
      </c>
      <c r="F176" s="19">
        <v>2</v>
      </c>
      <c r="G176" s="17"/>
      <c r="H176" s="11">
        <f t="shared" si="29"/>
        <v>0</v>
      </c>
    </row>
    <row r="177" spans="2:8" ht="41.25" customHeight="1" x14ac:dyDescent="0.2">
      <c r="B177" s="94" t="s">
        <v>62</v>
      </c>
      <c r="C177" s="95"/>
      <c r="D177" s="95"/>
      <c r="E177" s="95"/>
      <c r="F177" s="95"/>
      <c r="G177" s="95"/>
      <c r="H177" s="7">
        <f>SUM(H173:H176)</f>
        <v>0</v>
      </c>
    </row>
    <row r="178" spans="2:8" ht="18.75" customHeight="1" x14ac:dyDescent="0.2">
      <c r="B178" s="96"/>
      <c r="C178" s="96"/>
      <c r="D178" s="96"/>
      <c r="E178" s="96"/>
      <c r="F178" s="96"/>
      <c r="G178" s="96"/>
      <c r="H178" s="96"/>
    </row>
    <row r="179" spans="2:8" ht="65.25" customHeight="1" x14ac:dyDescent="0.2">
      <c r="B179" s="87" t="s">
        <v>66</v>
      </c>
      <c r="C179" s="80" t="s">
        <v>120</v>
      </c>
      <c r="D179" s="81"/>
      <c r="E179" s="18" t="s">
        <v>1</v>
      </c>
      <c r="F179" s="19">
        <v>1</v>
      </c>
      <c r="G179" s="17"/>
      <c r="H179" s="11">
        <f>(F179*G179)</f>
        <v>0</v>
      </c>
    </row>
    <row r="180" spans="2:8" ht="81.75" customHeight="1" x14ac:dyDescent="0.2">
      <c r="B180" s="87"/>
      <c r="C180" s="80" t="s">
        <v>119</v>
      </c>
      <c r="D180" s="81"/>
      <c r="E180" s="46" t="s">
        <v>1</v>
      </c>
      <c r="F180" s="19">
        <v>2</v>
      </c>
      <c r="G180" s="47"/>
      <c r="H180" s="48">
        <f>(F180*G180)</f>
        <v>0</v>
      </c>
    </row>
    <row r="181" spans="2:8" ht="61.5" customHeight="1" x14ac:dyDescent="0.2">
      <c r="B181" s="87"/>
      <c r="C181" s="80" t="s">
        <v>181</v>
      </c>
      <c r="D181" s="81"/>
      <c r="E181" s="18" t="s">
        <v>1</v>
      </c>
      <c r="F181" s="19">
        <v>3</v>
      </c>
      <c r="G181" s="17"/>
      <c r="H181" s="11">
        <f>(F181*G181)</f>
        <v>0</v>
      </c>
    </row>
    <row r="182" spans="2:8" ht="41.25" customHeight="1" x14ac:dyDescent="0.2">
      <c r="B182" s="94" t="s">
        <v>166</v>
      </c>
      <c r="C182" s="95"/>
      <c r="D182" s="95"/>
      <c r="E182" s="95"/>
      <c r="F182" s="95"/>
      <c r="G182" s="95"/>
      <c r="H182" s="7">
        <f>SUM(H179:H181)</f>
        <v>0</v>
      </c>
    </row>
    <row r="183" spans="2:8" ht="18.75" customHeight="1" x14ac:dyDescent="0.2">
      <c r="B183" s="96"/>
      <c r="C183" s="96"/>
      <c r="D183" s="96"/>
      <c r="E183" s="96"/>
      <c r="F183" s="96"/>
      <c r="G183" s="96"/>
      <c r="H183" s="96"/>
    </row>
    <row r="184" spans="2:8" ht="18.75" customHeight="1" x14ac:dyDescent="0.2">
      <c r="B184" s="86" t="s">
        <v>206</v>
      </c>
      <c r="C184" s="141" t="s">
        <v>208</v>
      </c>
      <c r="D184" s="142"/>
      <c r="E184" s="137" t="s">
        <v>153</v>
      </c>
      <c r="F184" s="139"/>
      <c r="G184" s="90"/>
      <c r="H184" s="104">
        <f>G184</f>
        <v>0</v>
      </c>
    </row>
    <row r="185" spans="2:8" ht="27" customHeight="1" x14ac:dyDescent="0.2">
      <c r="B185" s="87"/>
      <c r="C185" s="143"/>
      <c r="D185" s="144"/>
      <c r="E185" s="145"/>
      <c r="F185" s="146"/>
      <c r="G185" s="147"/>
      <c r="H185" s="148"/>
    </row>
    <row r="186" spans="2:8" ht="40.5" customHeight="1" x14ac:dyDescent="0.2">
      <c r="B186" s="94" t="s">
        <v>207</v>
      </c>
      <c r="C186" s="95"/>
      <c r="D186" s="95"/>
      <c r="E186" s="95"/>
      <c r="F186" s="95"/>
      <c r="G186" s="151"/>
      <c r="H186" s="7">
        <f>H184</f>
        <v>0</v>
      </c>
    </row>
    <row r="187" spans="2:8" ht="47.25" customHeight="1" x14ac:dyDescent="0.2">
      <c r="B187" s="57"/>
      <c r="C187" s="57"/>
      <c r="D187" s="57"/>
      <c r="E187" s="57"/>
      <c r="F187" s="57"/>
      <c r="G187" s="57"/>
      <c r="H187" s="34"/>
    </row>
    <row r="188" spans="2:8" ht="56.25" customHeight="1" x14ac:dyDescent="0.2">
      <c r="B188" s="149" t="s">
        <v>175</v>
      </c>
      <c r="C188" s="149"/>
      <c r="D188" s="149"/>
      <c r="E188" s="149"/>
      <c r="F188" s="149"/>
      <c r="G188" s="149"/>
      <c r="H188" s="150">
        <f>SUM(H17,H25,H30,H35,H46,H51,H64,H76,H87,H132,H157,H170,H177,H182,H186)</f>
        <v>0</v>
      </c>
    </row>
    <row r="189" spans="2:8" ht="56.25" customHeight="1" x14ac:dyDescent="0.2">
      <c r="B189" s="79" t="s">
        <v>205</v>
      </c>
      <c r="C189" s="79"/>
      <c r="D189" s="79"/>
      <c r="E189" s="79"/>
      <c r="F189" s="79"/>
      <c r="G189" s="79"/>
      <c r="H189" s="45"/>
    </row>
    <row r="190" spans="2:8" ht="56.25" customHeight="1" x14ac:dyDescent="0.2">
      <c r="B190" s="83" t="s">
        <v>176</v>
      </c>
      <c r="C190" s="84"/>
      <c r="D190" s="84"/>
      <c r="E190" s="84"/>
      <c r="F190" s="84"/>
      <c r="G190" s="85"/>
      <c r="H190" s="45">
        <f>H188+H189</f>
        <v>0</v>
      </c>
    </row>
    <row r="191" spans="2:8" ht="45.75" customHeight="1" x14ac:dyDescent="0.2">
      <c r="E191" s="82"/>
      <c r="F191" s="82"/>
    </row>
    <row r="192" spans="2:8" ht="29.25" customHeight="1" x14ac:dyDescent="0.2"/>
    <row r="193" spans="2:8" ht="180.75" customHeight="1" x14ac:dyDescent="0.2"/>
    <row r="194" spans="2:8" ht="210" customHeight="1" x14ac:dyDescent="0.2"/>
    <row r="195" spans="2:8" ht="168.75" customHeight="1" x14ac:dyDescent="0.2"/>
    <row r="196" spans="2:8" ht="137.25" customHeight="1" x14ac:dyDescent="0.2"/>
    <row r="197" spans="2:8" ht="195" customHeight="1" x14ac:dyDescent="0.2"/>
    <row r="198" spans="2:8" ht="23.25" customHeight="1" x14ac:dyDescent="0.2"/>
    <row r="199" spans="2:8" ht="15.75" customHeight="1" x14ac:dyDescent="0.2"/>
    <row r="200" spans="2:8" s="2" customFormat="1" ht="24.75" customHeight="1" x14ac:dyDescent="0.2">
      <c r="B200" s="3"/>
      <c r="C200" s="9"/>
      <c r="D200" s="10"/>
      <c r="E200" s="4"/>
      <c r="F200" s="4"/>
      <c r="G200" s="15"/>
      <c r="H200" s="4"/>
    </row>
    <row r="201" spans="2:8" s="2" customFormat="1" x14ac:dyDescent="0.2">
      <c r="B201" s="3"/>
      <c r="C201" s="9"/>
      <c r="D201" s="10"/>
      <c r="E201" s="4"/>
      <c r="F201" s="4"/>
      <c r="G201" s="15"/>
      <c r="H201" s="4"/>
    </row>
    <row r="203" spans="2:8" ht="34.5" customHeight="1" x14ac:dyDescent="0.2"/>
    <row r="204" spans="2:8" ht="30" customHeight="1" x14ac:dyDescent="0.2"/>
    <row r="209" spans="2:8" ht="38.25" customHeight="1" x14ac:dyDescent="0.2"/>
    <row r="210" spans="2:8" ht="38.25" customHeight="1" x14ac:dyDescent="0.2"/>
    <row r="211" spans="2:8" ht="38.25" customHeight="1" x14ac:dyDescent="0.2"/>
    <row r="212" spans="2:8" ht="38.25" customHeight="1" x14ac:dyDescent="0.2"/>
    <row r="213" spans="2:8" ht="24" customHeight="1" x14ac:dyDescent="0.2"/>
    <row r="214" spans="2:8" ht="15.75" customHeight="1" x14ac:dyDescent="0.2"/>
    <row r="215" spans="2:8" s="2" customFormat="1" ht="24.75" customHeight="1" x14ac:dyDescent="0.2">
      <c r="B215" s="3"/>
      <c r="C215" s="9"/>
      <c r="D215" s="10"/>
      <c r="E215" s="4"/>
      <c r="F215" s="4"/>
      <c r="G215" s="15"/>
      <c r="H215" s="4"/>
    </row>
  </sheetData>
  <mergeCells count="209">
    <mergeCell ref="B186:G186"/>
    <mergeCell ref="C184:D185"/>
    <mergeCell ref="E184:E185"/>
    <mergeCell ref="F184:F185"/>
    <mergeCell ref="G184:G185"/>
    <mergeCell ref="H184:H185"/>
    <mergeCell ref="C159:D159"/>
    <mergeCell ref="C160:D160"/>
    <mergeCell ref="C161:D161"/>
    <mergeCell ref="C162:D162"/>
    <mergeCell ref="E21:E22"/>
    <mergeCell ref="F21:F22"/>
    <mergeCell ref="C23:C24"/>
    <mergeCell ref="B184:B185"/>
    <mergeCell ref="B148:B156"/>
    <mergeCell ref="B19:B22"/>
    <mergeCell ref="B23:B24"/>
    <mergeCell ref="B39:B42"/>
    <mergeCell ref="B43:B45"/>
    <mergeCell ref="B55:B59"/>
    <mergeCell ref="B60:B63"/>
    <mergeCell ref="B66:B69"/>
    <mergeCell ref="B46:G46"/>
    <mergeCell ref="C150:D150"/>
    <mergeCell ref="C155:D155"/>
    <mergeCell ref="C153:D153"/>
    <mergeCell ref="C154:D154"/>
    <mergeCell ref="C151:D151"/>
    <mergeCell ref="C152:D152"/>
    <mergeCell ref="C122:D122"/>
    <mergeCell ref="C121:D121"/>
    <mergeCell ref="C126:D126"/>
    <mergeCell ref="C127:D127"/>
    <mergeCell ref="C131:D131"/>
    <mergeCell ref="C123:D123"/>
    <mergeCell ref="C124:D124"/>
    <mergeCell ref="C149:D149"/>
    <mergeCell ref="C148:D148"/>
    <mergeCell ref="C128:D128"/>
    <mergeCell ref="C130:D130"/>
    <mergeCell ref="B64:G64"/>
    <mergeCell ref="B76:G76"/>
    <mergeCell ref="C58:D58"/>
    <mergeCell ref="C125:D125"/>
    <mergeCell ref="C135:D135"/>
    <mergeCell ref="B99:B114"/>
    <mergeCell ref="B115:B130"/>
    <mergeCell ref="B134:B147"/>
    <mergeCell ref="C138:D138"/>
    <mergeCell ref="C139:D139"/>
    <mergeCell ref="C147:D147"/>
    <mergeCell ref="C143:D143"/>
    <mergeCell ref="C144:D144"/>
    <mergeCell ref="C134:D134"/>
    <mergeCell ref="C119:D119"/>
    <mergeCell ref="C120:D120"/>
    <mergeCell ref="C110:D110"/>
    <mergeCell ref="C117:D117"/>
    <mergeCell ref="B78:B80"/>
    <mergeCell ref="C81:C82"/>
    <mergeCell ref="B81:B84"/>
    <mergeCell ref="C83:C84"/>
    <mergeCell ref="B85:B86"/>
    <mergeCell ref="C66:C69"/>
    <mergeCell ref="C111:D111"/>
    <mergeCell ref="C112:D112"/>
    <mergeCell ref="C113:D113"/>
    <mergeCell ref="C114:D114"/>
    <mergeCell ref="C115:D115"/>
    <mergeCell ref="C116:D116"/>
    <mergeCell ref="B65:H65"/>
    <mergeCell ref="B77:H77"/>
    <mergeCell ref="B88:H88"/>
    <mergeCell ref="B89:H89"/>
    <mergeCell ref="C99:D99"/>
    <mergeCell ref="C100:D100"/>
    <mergeCell ref="C109:D109"/>
    <mergeCell ref="C141:D141"/>
    <mergeCell ref="C142:D142"/>
    <mergeCell ref="C140:D140"/>
    <mergeCell ref="B90:B98"/>
    <mergeCell ref="B51:G51"/>
    <mergeCell ref="C59:D59"/>
    <mergeCell ref="C61:D61"/>
    <mergeCell ref="C32:D32"/>
    <mergeCell ref="C33:D33"/>
    <mergeCell ref="C34:D34"/>
    <mergeCell ref="C54:D54"/>
    <mergeCell ref="C56:D56"/>
    <mergeCell ref="C63:D63"/>
    <mergeCell ref="C57:D57"/>
    <mergeCell ref="C44:D44"/>
    <mergeCell ref="C118:D118"/>
    <mergeCell ref="C101:D101"/>
    <mergeCell ref="C102:D102"/>
    <mergeCell ref="C103:D103"/>
    <mergeCell ref="C104:D104"/>
    <mergeCell ref="C105:D105"/>
    <mergeCell ref="C106:D106"/>
    <mergeCell ref="C107:D107"/>
    <mergeCell ref="C108:D108"/>
    <mergeCell ref="B70:B74"/>
    <mergeCell ref="C71:C74"/>
    <mergeCell ref="C156:D156"/>
    <mergeCell ref="B158:H158"/>
    <mergeCell ref="B87:G87"/>
    <mergeCell ref="B157:G157"/>
    <mergeCell ref="C78:C79"/>
    <mergeCell ref="B132:G132"/>
    <mergeCell ref="C90:D90"/>
    <mergeCell ref="B133:H133"/>
    <mergeCell ref="C86:D86"/>
    <mergeCell ref="C91:D91"/>
    <mergeCell ref="C93:D93"/>
    <mergeCell ref="C92:D92"/>
    <mergeCell ref="C94:D94"/>
    <mergeCell ref="C95:D95"/>
    <mergeCell ref="C96:D96"/>
    <mergeCell ref="C97:D97"/>
    <mergeCell ref="C98:D98"/>
    <mergeCell ref="C145:D145"/>
    <mergeCell ref="C146:D146"/>
    <mergeCell ref="C136:D136"/>
    <mergeCell ref="C137:D137"/>
    <mergeCell ref="C129:D129"/>
    <mergeCell ref="H19:H20"/>
    <mergeCell ref="B9:H9"/>
    <mergeCell ref="B10:B16"/>
    <mergeCell ref="C16:D16"/>
    <mergeCell ref="C21:C22"/>
    <mergeCell ref="G21:G22"/>
    <mergeCell ref="H21:H22"/>
    <mergeCell ref="H7:H8"/>
    <mergeCell ref="B7:B8"/>
    <mergeCell ref="E7:E8"/>
    <mergeCell ref="F7:F8"/>
    <mergeCell ref="C7:D8"/>
    <mergeCell ref="B18:H18"/>
    <mergeCell ref="C10:D10"/>
    <mergeCell ref="C12:D12"/>
    <mergeCell ref="C13:D13"/>
    <mergeCell ref="C19:C20"/>
    <mergeCell ref="D21:D22"/>
    <mergeCell ref="C45:D45"/>
    <mergeCell ref="C40:D40"/>
    <mergeCell ref="C41:D41"/>
    <mergeCell ref="C42:D42"/>
    <mergeCell ref="C62:D62"/>
    <mergeCell ref="C60:D60"/>
    <mergeCell ref="B17:G17"/>
    <mergeCell ref="B25:G25"/>
    <mergeCell ref="G19:G20"/>
    <mergeCell ref="B27:B29"/>
    <mergeCell ref="B32:B34"/>
    <mergeCell ref="B30:G30"/>
    <mergeCell ref="B35:G35"/>
    <mergeCell ref="B26:H26"/>
    <mergeCell ref="C27:D27"/>
    <mergeCell ref="C29:D29"/>
    <mergeCell ref="C28:D28"/>
    <mergeCell ref="H23:H24"/>
    <mergeCell ref="E191:F191"/>
    <mergeCell ref="C180:D180"/>
    <mergeCell ref="B190:G190"/>
    <mergeCell ref="C163:D163"/>
    <mergeCell ref="C164:D164"/>
    <mergeCell ref="C165:D165"/>
    <mergeCell ref="C166:D166"/>
    <mergeCell ref="C167:D167"/>
    <mergeCell ref="C168:D168"/>
    <mergeCell ref="C169:D169"/>
    <mergeCell ref="B159:B169"/>
    <mergeCell ref="C174:D174"/>
    <mergeCell ref="B179:B181"/>
    <mergeCell ref="C181:D181"/>
    <mergeCell ref="B182:G182"/>
    <mergeCell ref="B183:H183"/>
    <mergeCell ref="B170:G170"/>
    <mergeCell ref="B178:H178"/>
    <mergeCell ref="C173:D173"/>
    <mergeCell ref="C176:D176"/>
    <mergeCell ref="C179:D179"/>
    <mergeCell ref="B172:B176"/>
    <mergeCell ref="C172:D172"/>
    <mergeCell ref="B177:G177"/>
    <mergeCell ref="B2:H2"/>
    <mergeCell ref="G3:H3"/>
    <mergeCell ref="E3:F3"/>
    <mergeCell ref="E4:F4"/>
    <mergeCell ref="E5:F5"/>
    <mergeCell ref="D3:D5"/>
    <mergeCell ref="G5:H5"/>
    <mergeCell ref="G4:H4"/>
    <mergeCell ref="B189:G189"/>
    <mergeCell ref="B188:G188"/>
    <mergeCell ref="C175:D175"/>
    <mergeCell ref="C14:D14"/>
    <mergeCell ref="G23:G24"/>
    <mergeCell ref="C11:D11"/>
    <mergeCell ref="B36:H36"/>
    <mergeCell ref="B31:H31"/>
    <mergeCell ref="C43:D43"/>
    <mergeCell ref="C55:D55"/>
    <mergeCell ref="B48:B50"/>
    <mergeCell ref="C48:C50"/>
    <mergeCell ref="B47:H47"/>
    <mergeCell ref="B52:H52"/>
    <mergeCell ref="C38:D38"/>
    <mergeCell ref="C39:D39"/>
  </mergeCells>
  <phoneticPr fontId="3" type="noConversion"/>
  <printOptions horizontalCentered="1" verticalCentered="1"/>
  <pageMargins left="0.25" right="0.25" top="0.75" bottom="0.75" header="0.3" footer="0.3"/>
  <pageSetup paperSize="9" scale="64" fitToHeight="0" orientation="landscape" verticalDpi="4294967292" r:id="rId1"/>
  <rowBreaks count="3" manualBreakCount="3">
    <brk id="22" max="16383" man="1"/>
    <brk id="47"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PLANILHA_ORÇAMENTÁRIA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Maria Habib Silva</dc:creator>
  <cp:lastModifiedBy>Thiago da Silva Santos</cp:lastModifiedBy>
  <cp:lastPrinted>2017-09-18T13:58:03Z</cp:lastPrinted>
  <dcterms:created xsi:type="dcterms:W3CDTF">2014-02-16T23:40:07Z</dcterms:created>
  <dcterms:modified xsi:type="dcterms:W3CDTF">2021-04-05T14:09:58Z</dcterms:modified>
</cp:coreProperties>
</file>